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tabRatio="940" firstSheet="20" activeTab="33"/>
  </bookViews>
  <sheets>
    <sheet name="PDN" sheetId="1" r:id="rId1"/>
    <sheet name="CBO" sheetId="2" r:id="rId2"/>
    <sheet name="Sri Palee" sheetId="3" r:id="rId3"/>
    <sheet name="SJP" sheetId="4" r:id="rId4"/>
    <sheet name="KLN" sheetId="5" r:id="rId5"/>
    <sheet name="MRT" sheetId="6" r:id="rId6"/>
    <sheet name="RUH" sheetId="7" r:id="rId7"/>
    <sheet name="JAFF" sheetId="8" r:id="rId8"/>
    <sheet name="Vavunia" sheetId="9" r:id="rId9"/>
    <sheet name="OUSL" sheetId="10" r:id="rId10"/>
    <sheet name="EUSL" sheetId="11" r:id="rId11"/>
    <sheet name="Trinco" sheetId="12" r:id="rId12"/>
    <sheet name="RAJ" sheetId="13" r:id="rId13"/>
    <sheet name="SAB" sheetId="14" r:id="rId14"/>
    <sheet name="SEUSL" sheetId="15" r:id="rId15"/>
    <sheet name="WAYA" sheetId="16" r:id="rId16"/>
    <sheet name="VPA" sheetId="17" r:id="rId17"/>
    <sheet name="UWA" sheetId="18" r:id="rId18"/>
    <sheet name="PGIA" sheetId="19" r:id="rId19"/>
    <sheet name="PGIM" sheetId="20" r:id="rId20"/>
    <sheet name="PGIAR" sheetId="21" r:id="rId21"/>
    <sheet name="PGIS" sheetId="22" r:id="rId22"/>
    <sheet name="PGIE" sheetId="23" r:id="rId23"/>
    <sheet name="IIM" sheetId="24" r:id="rId24"/>
    <sheet name="IHRA" sheetId="25" r:id="rId25"/>
    <sheet name="UCSC" sheetId="26" r:id="rId26"/>
    <sheet name="GWAI" sheetId="27" r:id="rId27"/>
    <sheet name="ITUM" sheetId="28" r:id="rId28"/>
    <sheet name="NILIS" sheetId="29" r:id="rId29"/>
    <sheet name="IBMBB" sheetId="30" r:id="rId30"/>
    <sheet name="SVIAS" sheetId="31" r:id="rId31"/>
    <sheet name="NCAS" sheetId="32" r:id="rId32"/>
    <sheet name="UGC" sheetId="33" r:id="rId33"/>
    <sheet name="Summary" sheetId="34" r:id="rId34"/>
  </sheets>
  <definedNames>
    <definedName name="_xlnm.Print_Area" localSheetId="16">'VPA'!$A$1:$J$40</definedName>
  </definedNames>
  <calcPr fullCalcOnLoad="1"/>
</workbook>
</file>

<file path=xl/sharedStrings.xml><?xml version="1.0" encoding="utf-8"?>
<sst xmlns="http://schemas.openxmlformats.org/spreadsheetml/2006/main" count="2237" uniqueCount="296">
  <si>
    <t>Designation</t>
  </si>
  <si>
    <t xml:space="preserve">Salary Code </t>
  </si>
  <si>
    <t>Basic Salary</t>
  </si>
  <si>
    <t>Salary with UPF &amp; ETF</t>
  </si>
  <si>
    <t>Six months Salary</t>
  </si>
  <si>
    <t>Academic</t>
  </si>
  <si>
    <t>Senior Lecturer Gr I/II</t>
  </si>
  <si>
    <t>U-AC 3(I)/(II)</t>
  </si>
  <si>
    <t>Rs. 42650 / 37650</t>
  </si>
  <si>
    <t>Lecturer (Probationary)</t>
  </si>
  <si>
    <t>U-AC 3(IV)</t>
  </si>
  <si>
    <t>Academic Support</t>
  </si>
  <si>
    <t>Temporary Demonstrator</t>
  </si>
  <si>
    <t>U-AC 1</t>
  </si>
  <si>
    <t>Temporary Tutor</t>
  </si>
  <si>
    <t>Instructor (Computer Technology)</t>
  </si>
  <si>
    <t>U-AS 2(I)</t>
  </si>
  <si>
    <t>Instructor in Physical Education</t>
  </si>
  <si>
    <t>U-AS 1(II)</t>
  </si>
  <si>
    <t>Non Academic</t>
  </si>
  <si>
    <t>Technical Officer</t>
  </si>
  <si>
    <t>U-MT 1(III)</t>
  </si>
  <si>
    <t>Computer Applications Assistant</t>
  </si>
  <si>
    <t>U-MN 1(III B)</t>
  </si>
  <si>
    <t>Laboratory Attendant</t>
  </si>
  <si>
    <t>U-PL 2(III)</t>
  </si>
  <si>
    <t>Groundsman</t>
  </si>
  <si>
    <t>U-PL 2(II)</t>
  </si>
  <si>
    <t>No. of Employees</t>
  </si>
  <si>
    <t>Uva Wellassa University New Cadre for 2007 as recommended by the Commission</t>
  </si>
  <si>
    <t>Endowment Chair</t>
  </si>
  <si>
    <t>U-AC 5(II)</t>
  </si>
  <si>
    <t>Professor</t>
  </si>
  <si>
    <t>Senior Lecturer Gr II</t>
  </si>
  <si>
    <t>U-AC 3(II)</t>
  </si>
  <si>
    <t>Assistant Librarian</t>
  </si>
  <si>
    <t xml:space="preserve">Faculty of Medicine &amp; Allied Science, Rajarata University of Sri Lanka New Cadre for 2008 </t>
  </si>
  <si>
    <t>Salary with UPF &amp; ETF x No. of Employees</t>
  </si>
  <si>
    <t>Store-Keeper</t>
  </si>
  <si>
    <t>U-MN 1(III A)</t>
  </si>
  <si>
    <t>Mechanic</t>
  </si>
  <si>
    <t>Postmortem Labourer</t>
  </si>
  <si>
    <t>Labourer</t>
  </si>
  <si>
    <t>U-PL 1(III)</t>
  </si>
  <si>
    <t>University Grants Commission New Cadre for 2007</t>
  </si>
  <si>
    <t>Administrative</t>
  </si>
  <si>
    <t>Statistician</t>
  </si>
  <si>
    <t>U-AC 3(I)</t>
  </si>
  <si>
    <t>Non Academic &amp; Non Administrative</t>
  </si>
  <si>
    <t>Driver Gr. III</t>
  </si>
  <si>
    <t>University of Colombo New Cadre for 2007</t>
  </si>
  <si>
    <t>Lecturer/Senior Lecturer</t>
  </si>
  <si>
    <t>U-AC 3(IV)/(II)</t>
  </si>
  <si>
    <t>Senior Assistant Librarian Grade II</t>
  </si>
  <si>
    <t>Quality Assurance Manager</t>
  </si>
  <si>
    <t>Temporary Lecturer</t>
  </si>
  <si>
    <t>U-AC 2</t>
  </si>
  <si>
    <t>Temporary Instructor</t>
  </si>
  <si>
    <t>Sub Total</t>
  </si>
  <si>
    <t>IT Manager</t>
  </si>
  <si>
    <t>U-EX 2(III)</t>
  </si>
  <si>
    <t>Assistant Network Manager</t>
  </si>
  <si>
    <t>Speech &amp; Language Therapist</t>
  </si>
  <si>
    <t>Instructor in Physical Education, Gr. III</t>
  </si>
  <si>
    <t>U-AS 1(III)</t>
  </si>
  <si>
    <t>Demonstrator/Accompanist, LG</t>
  </si>
  <si>
    <t>Chief Medical Officer</t>
  </si>
  <si>
    <t>U-MO 2</t>
  </si>
  <si>
    <t>Deputy Bursar</t>
  </si>
  <si>
    <t>U-EX 2(I)</t>
  </si>
  <si>
    <t>Deputy Registrar</t>
  </si>
  <si>
    <t>Deputy Internal Auditor</t>
  </si>
  <si>
    <t>Senior Assistant Registrar</t>
  </si>
  <si>
    <t>Senior Assistant Registrar/Library Services</t>
  </si>
  <si>
    <t>Senior Assistant Bursar</t>
  </si>
  <si>
    <t>Workshop Engineer (Civil)</t>
  </si>
  <si>
    <t>U-EX 1(IV)</t>
  </si>
  <si>
    <t>Assistant Bursar</t>
  </si>
  <si>
    <t>Works Engineer Gr. III</t>
  </si>
  <si>
    <t>Non Academic Non Administrative</t>
  </si>
  <si>
    <t>Audio Visual Technical Officer Gr. II</t>
  </si>
  <si>
    <t>U-MN 2(I)</t>
  </si>
  <si>
    <t>Sub-Warden (Full Time) Gr. II</t>
  </si>
  <si>
    <t>U-MN 3(III)</t>
  </si>
  <si>
    <t>Marshal, Gr. II</t>
  </si>
  <si>
    <t>U-MN 2(II)</t>
  </si>
  <si>
    <t>Computer Application Assistant Gr. III</t>
  </si>
  <si>
    <t>Audit Assistant</t>
  </si>
  <si>
    <t>Book-Binder (Press), LG</t>
  </si>
  <si>
    <t>Dental Nurse, Gr. II</t>
  </si>
  <si>
    <t>Craft Demonstrator, Gr. II</t>
  </si>
  <si>
    <t>Shroff Gr. III</t>
  </si>
  <si>
    <t>Library Assistant Gr. III</t>
  </si>
  <si>
    <t>Driver Gr. II</t>
  </si>
  <si>
    <t>Grand Total</t>
  </si>
  <si>
    <t>University of Peradeniya New Cadre for 2007</t>
  </si>
  <si>
    <t>University of Sri Jayewardenepura New Cadre for 2007</t>
  </si>
  <si>
    <t>Caretaker</t>
  </si>
  <si>
    <t>Wayamba University of Sri Lanka New Cadre for 2007</t>
  </si>
  <si>
    <t>University of Kelaniya New Cadre for 2007</t>
  </si>
  <si>
    <t>University of Moratuwa New Cadre for 2007</t>
  </si>
  <si>
    <t>University of Jaffna New Cadre for 2007</t>
  </si>
  <si>
    <t>Open University of Sri Lanka New Cadre for 2007</t>
  </si>
  <si>
    <t>University of Ruhuna New Cadre for 2007</t>
  </si>
  <si>
    <t>Eastern University of Sri Lanka New Cadre for 2007</t>
  </si>
  <si>
    <t>Rajarata University of Sri Lanka New Cadre for 2007</t>
  </si>
  <si>
    <t>Sabaragamuwa University of Sri Lanka New Cadre for 2007</t>
  </si>
  <si>
    <t>South Eastern University of Sri Lanka New Cadre for 2007</t>
  </si>
  <si>
    <t>Uva Wellassa University of Sri Lanka New Cadre for 2007</t>
  </si>
  <si>
    <t>University of Visual &amp; Performing Arts New Cadre for 2007</t>
  </si>
  <si>
    <t>Sri Palee Campus New Cadre for 2007</t>
  </si>
  <si>
    <t>Vavunia Campus New Cadre for 2007</t>
  </si>
  <si>
    <t>Trincomalee Campus New Cadre for 2007</t>
  </si>
  <si>
    <t>Postgraduate Institute of Medicine New Cadre for 2007</t>
  </si>
  <si>
    <t>Programme Co-ordinatior</t>
  </si>
  <si>
    <t>Assistant Network Manager, Gr.II</t>
  </si>
  <si>
    <t>Programme cum Systems Analyst Gr. II</t>
  </si>
  <si>
    <t>Scientific Assistant, Grade II</t>
  </si>
  <si>
    <t>Book Keeper Gr. II 'Seg. B'</t>
  </si>
  <si>
    <t>Nurse, Gr. II</t>
  </si>
  <si>
    <t>Store-Keeper Gr. III</t>
  </si>
  <si>
    <t>Telephone Operator cum Receptionist</t>
  </si>
  <si>
    <t>Postgraduate Institute of Agriculture New Cadre for 2007</t>
  </si>
  <si>
    <t>Postgraduate Institute of Archaeology New Cadre for 2007</t>
  </si>
  <si>
    <t>Postgraduate Institute of Science New Cadre for 2007</t>
  </si>
  <si>
    <t>The National Centre for Advanced Studies in Humanities &amp; Social Sciences New Cadre for 2007</t>
  </si>
  <si>
    <t>Institute of Human Resource Advancement New Cadre for 2007</t>
  </si>
  <si>
    <t>Institute of Indigenous Medicine New Cadre for 2007</t>
  </si>
  <si>
    <t>University of Colombo School of Computing New Cadre for 2007</t>
  </si>
  <si>
    <t>Gampaha Wickramaarachchi Ayurveda Institute New Cadre for 2007</t>
  </si>
  <si>
    <t>Institute of Technology, University of Moratuwa New Cadre for 2007</t>
  </si>
  <si>
    <t>University of Peradeniya Filling of Vacancies for 2007</t>
  </si>
  <si>
    <t>Salesman/Storeman</t>
  </si>
  <si>
    <t>Open University of Sri Lanka Filling of Vacancies for 2007</t>
  </si>
  <si>
    <t>Mechanic(Air Condition)</t>
  </si>
  <si>
    <t>Supervisor (Maintenance)</t>
  </si>
  <si>
    <t>University of Colombo School of Computing Filling of Vacancies for 2007</t>
  </si>
  <si>
    <t>Postgraduate Institute of Medicine Filling of Vacancies for 2007</t>
  </si>
  <si>
    <t>University of Colombo Filling of Vacancies for 2007</t>
  </si>
  <si>
    <t>AR / AS</t>
  </si>
  <si>
    <t>AR / Library Services</t>
  </si>
  <si>
    <t>Illustrationist</t>
  </si>
  <si>
    <t>SAR / Library Services</t>
  </si>
  <si>
    <t>SAR / SAS</t>
  </si>
  <si>
    <t>Senior Staff Technical Officer</t>
  </si>
  <si>
    <t>Works Engineer (Civil)</t>
  </si>
  <si>
    <t>Graduate Translator</t>
  </si>
  <si>
    <t>Public Health Inspector</t>
  </si>
  <si>
    <t>Sri Palee Campus Filling of Vacancies for 2007</t>
  </si>
  <si>
    <t>Libeary Attendant</t>
  </si>
  <si>
    <t>Chief Marshal</t>
  </si>
  <si>
    <t>Curator / Landscape</t>
  </si>
  <si>
    <t>Director / Physical Education</t>
  </si>
  <si>
    <t>Farm Manager</t>
  </si>
  <si>
    <t>Maintenance Engineer</t>
  </si>
  <si>
    <t>Statistical Officer</t>
  </si>
  <si>
    <t>Aero Gas Operator</t>
  </si>
  <si>
    <t>Blacksmith</t>
  </si>
  <si>
    <t>Book Binder</t>
  </si>
  <si>
    <t>Cable Jointer</t>
  </si>
  <si>
    <t>Electrician</t>
  </si>
  <si>
    <t>Farm Mechanization Assistant</t>
  </si>
  <si>
    <t>Fitter</t>
  </si>
  <si>
    <t>Gardener</t>
  </si>
  <si>
    <t>Instrument Machanic</t>
  </si>
  <si>
    <t>Plumber</t>
  </si>
  <si>
    <t>Postmortern Labourer</t>
  </si>
  <si>
    <t>Radiographer</t>
  </si>
  <si>
    <t>U-MN 1(II)</t>
  </si>
  <si>
    <t>Supervisor</t>
  </si>
  <si>
    <t>Supervisor (Gymnasium/Swimming Pool)</t>
  </si>
  <si>
    <t>Tractor Operator</t>
  </si>
  <si>
    <t>Welder</t>
  </si>
  <si>
    <t>University of Sri Jayawardenepura Filling of Vacancies for 2007</t>
  </si>
  <si>
    <t>Chief Security Officer</t>
  </si>
  <si>
    <t>Museum Curator</t>
  </si>
  <si>
    <t>Book Keeper</t>
  </si>
  <si>
    <t>Mechanic (Air Condition)</t>
  </si>
  <si>
    <t>Three Wheeler Driver</t>
  </si>
  <si>
    <t>University of Kelaniya Filling of Vacancies for 2007</t>
  </si>
  <si>
    <t>Bursar</t>
  </si>
  <si>
    <t>U-EX 3 (II)</t>
  </si>
  <si>
    <t>Workshop Engineer</t>
  </si>
  <si>
    <t>University of Moratuwa Filling of Vacancies for 2007</t>
  </si>
  <si>
    <t>Electronics Engineer</t>
  </si>
  <si>
    <t>Training Engineer  - on</t>
  </si>
  <si>
    <t>Boiler Operator</t>
  </si>
  <si>
    <t>Record Keeper</t>
  </si>
  <si>
    <t>Sub-Warden</t>
  </si>
  <si>
    <t>U-MN 3(I)</t>
  </si>
  <si>
    <t>University of Jaffna Filling of Vacancies for 2007</t>
  </si>
  <si>
    <t>Registrar</t>
  </si>
  <si>
    <t>U-EX 3 (I)</t>
  </si>
  <si>
    <t>DR / DS</t>
  </si>
  <si>
    <t>Carpenter</t>
  </si>
  <si>
    <t>Mason</t>
  </si>
  <si>
    <t>Nurse</t>
  </si>
  <si>
    <t>Pharmacist</t>
  </si>
  <si>
    <t>Vavunia Campus Filling of Vacancies for 2007</t>
  </si>
  <si>
    <t>University of Ruhuna Filling of Vacancies for 2007</t>
  </si>
  <si>
    <t>Works Engineer</t>
  </si>
  <si>
    <t>Field Supervisor</t>
  </si>
  <si>
    <t>Eastern University of Sri Lanka Filling of Vacancies for 2007</t>
  </si>
  <si>
    <t>Trincomalee Campus Filling of Vacancies for 2007</t>
  </si>
  <si>
    <t>Assistant Director / Regional Services</t>
  </si>
  <si>
    <t>Director / Educational Technology</t>
  </si>
  <si>
    <t>Director / IT</t>
  </si>
  <si>
    <t>Director / Operations</t>
  </si>
  <si>
    <t>Director / Public Relations</t>
  </si>
  <si>
    <t>Director / Regional Educational Services</t>
  </si>
  <si>
    <t>Training Engineer</t>
  </si>
  <si>
    <t>Video Editor</t>
  </si>
  <si>
    <t>Rajarata University of Sri Lanka Filling of Vacancies for 2007</t>
  </si>
  <si>
    <t>Sabaragamuwa University of Sri Lanka Filling of Vacancies for 2007</t>
  </si>
  <si>
    <t>Survey Attendant</t>
  </si>
  <si>
    <t>Wayamba University of Sri Lanka Filling of Vacancies for 2007</t>
  </si>
  <si>
    <t>South Eastern University of Sri Lanka Filling of Vacancies for 2007</t>
  </si>
  <si>
    <t>University of Visual &amp; Performing Arts Filling of Vacancies for 2007</t>
  </si>
  <si>
    <t>Uva Wellassa University of Sri Lanka Filling of Vacancies for 2007</t>
  </si>
  <si>
    <t>Stenographer</t>
  </si>
  <si>
    <t>University Grants Commission Filling of Vacancies for 2007</t>
  </si>
  <si>
    <t>Director / Planning</t>
  </si>
  <si>
    <t>Public Relations Officer</t>
  </si>
  <si>
    <t>SAR / SAS (Legal &amp; Documentation)</t>
  </si>
  <si>
    <t>U-EX 2(II)</t>
  </si>
  <si>
    <t>Clerk</t>
  </si>
  <si>
    <t>Project Assistant</t>
  </si>
  <si>
    <t>University of Peradeniya Cadre for New Degree Programmes 2008</t>
  </si>
  <si>
    <t>Information Systems Manager</t>
  </si>
  <si>
    <t>Cycle Orderly</t>
  </si>
  <si>
    <t>Instrument Caretaker cum Repairer</t>
  </si>
  <si>
    <t>Supervisor (Civil/Electrical/Landscape/Works)</t>
  </si>
  <si>
    <t>Postgraduate Institute of Agriculture Filling of Vacancies for 2007</t>
  </si>
  <si>
    <t>Postgraduate Institute of Science Filling of Vacancies for 2007</t>
  </si>
  <si>
    <t>Postgraduate Institute of English Filling of Vacancies for 2007</t>
  </si>
  <si>
    <t>The National Centre for Advanced Studies in Humanities &amp; Social Sciences Filling of Vacancies for 2007</t>
  </si>
  <si>
    <t>Institute of Human Resource Advancement Filling of Vacancies for 2007</t>
  </si>
  <si>
    <t>Institute of Indigenous Medicine Filling of Vacancies for 2007</t>
  </si>
  <si>
    <t>Gampaha Wickramaarachchi Ayurveda Institute Filling of Vacancies for 2007</t>
  </si>
  <si>
    <t>Institute of Technology, University of Moratuwa Filling of Vacancies for 2007</t>
  </si>
  <si>
    <t>NILIS Filling of Vacancies for 2007</t>
  </si>
  <si>
    <t>IBMBB Filling of Vacancies for 2007</t>
  </si>
  <si>
    <t>SVIAS Filling of Vacancies for 2007</t>
  </si>
  <si>
    <t>University of Kelaniya Cadre for New Degree Programmes 2008</t>
  </si>
  <si>
    <t>University of Ruhuna Cadre for New Degree Programmes 2008</t>
  </si>
  <si>
    <t>Eastern University of Sri Lanka Cadre for New Degree Programmes 2008</t>
  </si>
  <si>
    <t>Trincomalee Campus, Eastern University of Sri Lanka Cadre for New Degree Programmes 2008</t>
  </si>
  <si>
    <t>Sabaragamuwa University of Sri Lanka Cadre for New Degree Programmes 2008</t>
  </si>
  <si>
    <t>South Eastern University of Sri Lanka Cadre for New Degree Programmes 2008</t>
  </si>
  <si>
    <t>Uva Wellassa University of Sri Lanka Cadre for New Degree Programmes 2008</t>
  </si>
  <si>
    <t>Six Months Academic Allowance</t>
  </si>
  <si>
    <t>Six Months Cost of Living</t>
  </si>
  <si>
    <t>Summary</t>
  </si>
  <si>
    <t>University / Institute</t>
  </si>
  <si>
    <t>University of Peradeniya</t>
  </si>
  <si>
    <t>University of Colombo</t>
  </si>
  <si>
    <t>Sri Palee Campus</t>
  </si>
  <si>
    <t>University of Sri Jayewardenepura</t>
  </si>
  <si>
    <t>University of Kelaniya</t>
  </si>
  <si>
    <t>University of Moratuwa</t>
  </si>
  <si>
    <t>University of Ruhuna</t>
  </si>
  <si>
    <t>University of Jaffna</t>
  </si>
  <si>
    <t xml:space="preserve">  Vavuniya Campus</t>
  </si>
  <si>
    <t>Open University of Sri Lanka</t>
  </si>
  <si>
    <t>Eastern University of Sri Lanka</t>
  </si>
  <si>
    <t>Trincomalee Campus</t>
  </si>
  <si>
    <t>Rajarata University of Sri Lanka</t>
  </si>
  <si>
    <t>Sabaragamuwa University of Sri Lanka</t>
  </si>
  <si>
    <t>South Eastern University of Sri Lanka</t>
  </si>
  <si>
    <t xml:space="preserve">Wayamba University of Sri Lanka </t>
  </si>
  <si>
    <t>University of Visual &amp; Performing Arts</t>
  </si>
  <si>
    <t>Uva Wellassa University</t>
  </si>
  <si>
    <t>Postgraduate Institute of Agriculture</t>
  </si>
  <si>
    <t>Postgraduate Institute of Medicine</t>
  </si>
  <si>
    <t>Postgraduate Institute of Archaeology</t>
  </si>
  <si>
    <t>Postgraduate Institute of Science</t>
  </si>
  <si>
    <t>Postgraduate Institute of Pali &amp; Buddhist Studies</t>
  </si>
  <si>
    <t>Postgraduate Institute of English</t>
  </si>
  <si>
    <t>Institute of Indigenous Medicine</t>
  </si>
  <si>
    <t>Institute of Human Resource Advancement</t>
  </si>
  <si>
    <t>University of Colombo School of Computing</t>
  </si>
  <si>
    <t>Gampaha Wickramaarachchi Ayurveda Institute</t>
  </si>
  <si>
    <t>Institute of Technology, University of Moratuwa</t>
  </si>
  <si>
    <t>National Institute of Library &amp; Information Sciences</t>
  </si>
  <si>
    <t>Institute of Biochemistry, Molecular Biology &amp; Biotechnology</t>
  </si>
  <si>
    <t>Swami Vipulananda Institute of Aesthetic Studies</t>
  </si>
  <si>
    <t>The National Centre for Advanced Studies in Humanities &amp; Social Sciences</t>
  </si>
  <si>
    <t>University  Grants Commission</t>
  </si>
  <si>
    <t>TOTAL</t>
  </si>
  <si>
    <t>Marshal Gr. II</t>
  </si>
  <si>
    <t>Postgraduate Institute of Management</t>
  </si>
  <si>
    <t xml:space="preserve">     Funds Not Provided</t>
  </si>
  <si>
    <t>Annex</t>
  </si>
  <si>
    <t>Additional Funds Recommended</t>
  </si>
  <si>
    <t>Rs. Mn.</t>
  </si>
  <si>
    <t>No. of Cadre Positions</t>
  </si>
</sst>
</file>

<file path=xl/styles.xml><?xml version="1.0" encoding="utf-8"?>
<styleSheet xmlns="http://schemas.openxmlformats.org/spreadsheetml/2006/main">
  <numFmts count="21">
    <numFmt numFmtId="5" formatCode="&quot;Rs.&quot;#,##0_);\(&quot;Rs.&quot;#,##0\)"/>
    <numFmt numFmtId="6" formatCode="&quot;Rs.&quot;#,##0_);[Red]\(&quot;Rs.&quot;#,##0\)"/>
    <numFmt numFmtId="7" formatCode="&quot;Rs.&quot;#,##0.00_);\(&quot;Rs.&quot;#,##0.00\)"/>
    <numFmt numFmtId="8" formatCode="&quot;Rs.&quot;#,##0.00_);[Red]\(&quot;Rs.&quot;#,##0.00\)"/>
    <numFmt numFmtId="42" formatCode="_(&quot;Rs.&quot;* #,##0_);_(&quot;Rs.&quot;* \(#,##0\);_(&quot;Rs.&quot;* &quot;-&quot;_);_(@_)"/>
    <numFmt numFmtId="41" formatCode="_(* #,##0_);_(* \(#,##0\);_(* &quot;-&quot;_);_(@_)"/>
    <numFmt numFmtId="44" formatCode="_(&quot;Rs.&quot;* #,##0.00_);_(&quot;Rs.&quot;* \(#,##0.00\);_(&quot;Rs.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#,##0.00;[Red]&quot;Rs.&quot;#,##0.00"/>
    <numFmt numFmtId="171" formatCode="&quot;Rs.&quot;#,##0.00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#,##0.00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0"/>
      <name val="Tw Cen MT"/>
      <family val="2"/>
    </font>
    <font>
      <sz val="10"/>
      <name val="Tw Cen MT"/>
      <family val="2"/>
    </font>
    <font>
      <b/>
      <sz val="12"/>
      <name val="Arial Black"/>
      <family val="2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170" fontId="4" fillId="0" borderId="2" xfId="0" applyNumberFormat="1" applyFont="1" applyBorder="1" applyAlignment="1">
      <alignment horizontal="center"/>
    </xf>
    <xf numFmtId="171" fontId="2" fillId="0" borderId="2" xfId="0" applyNumberFormat="1" applyFont="1" applyBorder="1" applyAlignment="1">
      <alignment horizontal="right"/>
    </xf>
    <xf numFmtId="41" fontId="2" fillId="0" borderId="2" xfId="0" applyNumberFormat="1" applyFont="1" applyBorder="1" applyAlignment="1">
      <alignment horizontal="right"/>
    </xf>
    <xf numFmtId="43" fontId="2" fillId="0" borderId="2" xfId="0" applyNumberFormat="1" applyFont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170" fontId="2" fillId="0" borderId="2" xfId="0" applyNumberFormat="1" applyFont="1" applyBorder="1" applyAlignment="1">
      <alignment horizontal="right"/>
    </xf>
    <xf numFmtId="41" fontId="2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43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1" fontId="2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170" fontId="4" fillId="0" borderId="2" xfId="0" applyNumberFormat="1" applyFont="1" applyBorder="1" applyAlignment="1">
      <alignment horizontal="center" vertical="center"/>
    </xf>
    <xf numFmtId="171" fontId="2" fillId="0" borderId="2" xfId="0" applyNumberFormat="1" applyFont="1" applyBorder="1" applyAlignment="1">
      <alignment horizontal="right" vertical="center"/>
    </xf>
    <xf numFmtId="41" fontId="2" fillId="0" borderId="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1" fontId="2" fillId="0" borderId="0" xfId="0" applyNumberFormat="1" applyFont="1" applyAlignment="1">
      <alignment/>
    </xf>
    <xf numFmtId="171" fontId="0" fillId="0" borderId="0" xfId="0" applyNumberFormat="1" applyAlignment="1">
      <alignment/>
    </xf>
    <xf numFmtId="41" fontId="2" fillId="2" borderId="1" xfId="0" applyNumberFormat="1" applyFont="1" applyFill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170" fontId="2" fillId="0" borderId="3" xfId="0" applyNumberFormat="1" applyFont="1" applyBorder="1" applyAlignment="1">
      <alignment/>
    </xf>
    <xf numFmtId="41" fontId="2" fillId="0" borderId="3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70" fontId="2" fillId="0" borderId="2" xfId="0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170" fontId="2" fillId="0" borderId="4" xfId="0" applyNumberFormat="1" applyFont="1" applyBorder="1" applyAlignment="1">
      <alignment/>
    </xf>
    <xf numFmtId="41" fontId="2" fillId="0" borderId="5" xfId="0" applyNumberFormat="1" applyFont="1" applyBorder="1" applyAlignment="1">
      <alignment/>
    </xf>
    <xf numFmtId="171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/>
    </xf>
    <xf numFmtId="171" fontId="2" fillId="0" borderId="5" xfId="0" applyNumberFormat="1" applyFont="1" applyBorder="1" applyAlignment="1">
      <alignment/>
    </xf>
    <xf numFmtId="0" fontId="2" fillId="2" borderId="1" xfId="0" applyFont="1" applyFill="1" applyBorder="1" applyAlignment="1">
      <alignment horizontal="center"/>
    </xf>
    <xf numFmtId="170" fontId="2" fillId="0" borderId="0" xfId="0" applyNumberFormat="1" applyFont="1" applyBorder="1" applyAlignment="1">
      <alignment/>
    </xf>
    <xf numFmtId="170" fontId="2" fillId="0" borderId="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1" fontId="2" fillId="0" borderId="1" xfId="0" applyNumberFormat="1" applyFont="1" applyBorder="1" applyAlignment="1">
      <alignment horizontal="center" vertical="center" wrapText="1"/>
    </xf>
    <xf numFmtId="171" fontId="2" fillId="0" borderId="1" xfId="0" applyNumberFormat="1" applyFont="1" applyBorder="1" applyAlignment="1">
      <alignment horizontal="center" vertical="center" wrapText="1"/>
    </xf>
    <xf numFmtId="171" fontId="2" fillId="0" borderId="8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41" fontId="2" fillId="2" borderId="10" xfId="0" applyNumberFormat="1" applyFont="1" applyFill="1" applyBorder="1" applyAlignment="1">
      <alignment horizontal="left"/>
    </xf>
    <xf numFmtId="171" fontId="0" fillId="2" borderId="10" xfId="0" applyNumberFormat="1" applyFont="1" applyFill="1" applyBorder="1" applyAlignment="1">
      <alignment horizontal="left"/>
    </xf>
    <xf numFmtId="171" fontId="0" fillId="2" borderId="11" xfId="0" applyNumberFormat="1" applyFont="1" applyFill="1" applyBorder="1" applyAlignment="1">
      <alignment horizontal="left"/>
    </xf>
    <xf numFmtId="41" fontId="2" fillId="0" borderId="12" xfId="0" applyNumberFormat="1" applyFont="1" applyBorder="1" applyAlignment="1">
      <alignment/>
    </xf>
    <xf numFmtId="171" fontId="2" fillId="0" borderId="12" xfId="0" applyNumberFormat="1" applyFont="1" applyBorder="1" applyAlignment="1">
      <alignment/>
    </xf>
    <xf numFmtId="171" fontId="2" fillId="0" borderId="13" xfId="0" applyNumberFormat="1" applyFont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right"/>
    </xf>
    <xf numFmtId="171" fontId="2" fillId="2" borderId="8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5" fillId="0" borderId="2" xfId="0" applyFont="1" applyBorder="1" applyAlignment="1">
      <alignment horizontal="center"/>
    </xf>
    <xf numFmtId="170" fontId="5" fillId="0" borderId="2" xfId="0" applyNumberFormat="1" applyFont="1" applyBorder="1" applyAlignment="1">
      <alignment horizontal="right"/>
    </xf>
    <xf numFmtId="171" fontId="2" fillId="0" borderId="16" xfId="0" applyNumberFormat="1" applyFont="1" applyBorder="1" applyAlignment="1">
      <alignment horizontal="right"/>
    </xf>
    <xf numFmtId="0" fontId="0" fillId="0" borderId="15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10" xfId="0" applyFont="1" applyFill="1" applyBorder="1" applyAlignment="1">
      <alignment horizontal="left"/>
    </xf>
    <xf numFmtId="0" fontId="5" fillId="0" borderId="15" xfId="0" applyFont="1" applyBorder="1" applyAlignment="1">
      <alignment vertical="center"/>
    </xf>
    <xf numFmtId="170" fontId="5" fillId="0" borderId="2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170" fontId="5" fillId="0" borderId="4" xfId="0" applyNumberFormat="1" applyFont="1" applyBorder="1" applyAlignment="1">
      <alignment horizontal="right"/>
    </xf>
    <xf numFmtId="170" fontId="4" fillId="0" borderId="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5" fillId="0" borderId="4" xfId="0" applyFont="1" applyBorder="1" applyAlignment="1">
      <alignment horizontal="center"/>
    </xf>
    <xf numFmtId="170" fontId="4" fillId="0" borderId="4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171" fontId="2" fillId="0" borderId="4" xfId="0" applyNumberFormat="1" applyFont="1" applyBorder="1" applyAlignment="1">
      <alignment horizontal="right"/>
    </xf>
    <xf numFmtId="171" fontId="2" fillId="0" borderId="20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170" fontId="0" fillId="0" borderId="2" xfId="0" applyNumberFormat="1" applyFont="1" applyBorder="1" applyAlignment="1">
      <alignment/>
    </xf>
    <xf numFmtId="170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170" fontId="5" fillId="0" borderId="4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0" fontId="4" fillId="0" borderId="2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3" xfId="0" applyFont="1" applyBorder="1" applyAlignment="1">
      <alignment horizontal="center"/>
    </xf>
    <xf numFmtId="171" fontId="2" fillId="0" borderId="3" xfId="0" applyNumberFormat="1" applyFont="1" applyBorder="1" applyAlignment="1">
      <alignment horizontal="right"/>
    </xf>
    <xf numFmtId="171" fontId="2" fillId="0" borderId="23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170" fontId="4" fillId="0" borderId="3" xfId="0" applyNumberFormat="1" applyFont="1" applyBorder="1" applyAlignment="1">
      <alignment/>
    </xf>
    <xf numFmtId="171" fontId="2" fillId="0" borderId="24" xfId="0" applyNumberFormat="1" applyFont="1" applyBorder="1" applyAlignment="1">
      <alignment horizontal="center" vertical="center" wrapText="1"/>
    </xf>
    <xf numFmtId="171" fontId="2" fillId="0" borderId="25" xfId="0" applyNumberFormat="1" applyFont="1" applyBorder="1" applyAlignment="1">
      <alignment horizontal="right"/>
    </xf>
    <xf numFmtId="171" fontId="2" fillId="2" borderId="24" xfId="0" applyNumberFormat="1" applyFont="1" applyFill="1" applyBorder="1" applyAlignment="1">
      <alignment horizontal="right"/>
    </xf>
    <xf numFmtId="171" fontId="2" fillId="0" borderId="10" xfId="0" applyNumberFormat="1" applyFont="1" applyBorder="1" applyAlignment="1">
      <alignment horizontal="center" vertical="center" wrapText="1"/>
    </xf>
    <xf numFmtId="171" fontId="2" fillId="0" borderId="0" xfId="0" applyNumberFormat="1" applyFont="1" applyBorder="1" applyAlignment="1">
      <alignment horizontal="right"/>
    </xf>
    <xf numFmtId="171" fontId="2" fillId="0" borderId="12" xfId="0" applyNumberFormat="1" applyFont="1" applyBorder="1" applyAlignment="1">
      <alignment horizontal="right"/>
    </xf>
    <xf numFmtId="171" fontId="2" fillId="0" borderId="26" xfId="0" applyNumberFormat="1" applyFont="1" applyBorder="1" applyAlignment="1">
      <alignment horizontal="right"/>
    </xf>
    <xf numFmtId="171" fontId="2" fillId="0" borderId="27" xfId="0" applyNumberFormat="1" applyFont="1" applyBorder="1" applyAlignment="1">
      <alignment horizontal="right"/>
    </xf>
    <xf numFmtId="171" fontId="2" fillId="0" borderId="28" xfId="0" applyNumberFormat="1" applyFont="1" applyBorder="1" applyAlignment="1">
      <alignment horizontal="right"/>
    </xf>
    <xf numFmtId="171" fontId="2" fillId="0" borderId="29" xfId="0" applyNumberFormat="1" applyFont="1" applyBorder="1" applyAlignment="1">
      <alignment horizontal="right"/>
    </xf>
    <xf numFmtId="171" fontId="2" fillId="0" borderId="29" xfId="0" applyNumberFormat="1" applyFont="1" applyBorder="1" applyAlignment="1">
      <alignment/>
    </xf>
    <xf numFmtId="171" fontId="0" fillId="0" borderId="0" xfId="0" applyNumberFormat="1" applyFont="1" applyFill="1" applyBorder="1" applyAlignment="1">
      <alignment horizontal="left"/>
    </xf>
    <xf numFmtId="171" fontId="0" fillId="0" borderId="0" xfId="0" applyNumberFormat="1" applyFill="1" applyBorder="1" applyAlignment="1">
      <alignment/>
    </xf>
    <xf numFmtId="171" fontId="2" fillId="0" borderId="0" xfId="0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right"/>
    </xf>
    <xf numFmtId="43" fontId="0" fillId="0" borderId="0" xfId="0" applyNumberFormat="1" applyFont="1" applyFill="1" applyBorder="1" applyAlignment="1">
      <alignment horizontal="left"/>
    </xf>
    <xf numFmtId="171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2" borderId="24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 horizontal="left" indent="4"/>
    </xf>
    <xf numFmtId="43" fontId="0" fillId="0" borderId="31" xfId="0" applyNumberFormat="1" applyFont="1" applyFill="1" applyBorder="1" applyAlignment="1">
      <alignment horizontal="left" indent="4"/>
    </xf>
    <xf numFmtId="0" fontId="0" fillId="0" borderId="31" xfId="0" applyFont="1" applyFill="1" applyBorder="1" applyAlignment="1">
      <alignment horizontal="left" indent="4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2" fillId="0" borderId="32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2" borderId="14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170" fontId="2" fillId="2" borderId="10" xfId="0" applyNumberFormat="1" applyFont="1" applyFill="1" applyBorder="1" applyAlignment="1">
      <alignment horizontal="right"/>
    </xf>
    <xf numFmtId="41" fontId="2" fillId="2" borderId="10" xfId="0" applyNumberFormat="1" applyFont="1" applyFill="1" applyBorder="1" applyAlignment="1">
      <alignment horizontal="right"/>
    </xf>
    <xf numFmtId="171" fontId="2" fillId="2" borderId="10" xfId="0" applyNumberFormat="1" applyFont="1" applyFill="1" applyBorder="1" applyAlignment="1">
      <alignment horizontal="right"/>
    </xf>
    <xf numFmtId="43" fontId="2" fillId="2" borderId="10" xfId="0" applyNumberFormat="1" applyFont="1" applyFill="1" applyBorder="1" applyAlignment="1">
      <alignment horizontal="right"/>
    </xf>
    <xf numFmtId="171" fontId="0" fillId="2" borderId="14" xfId="0" applyNumberFormat="1" applyFont="1" applyFill="1" applyBorder="1" applyAlignment="1">
      <alignment horizontal="left"/>
    </xf>
    <xf numFmtId="171" fontId="2" fillId="0" borderId="33" xfId="0" applyNumberFormat="1" applyFont="1" applyBorder="1" applyAlignment="1">
      <alignment horizontal="right"/>
    </xf>
    <xf numFmtId="171" fontId="2" fillId="0" borderId="33" xfId="0" applyNumberFormat="1" applyFont="1" applyBorder="1" applyAlignment="1">
      <alignment/>
    </xf>
    <xf numFmtId="171" fontId="2" fillId="0" borderId="34" xfId="0" applyNumberFormat="1" applyFont="1" applyBorder="1" applyAlignment="1">
      <alignment horizontal="right"/>
    </xf>
    <xf numFmtId="171" fontId="2" fillId="2" borderId="11" xfId="0" applyNumberFormat="1" applyFont="1" applyFill="1" applyBorder="1" applyAlignment="1">
      <alignment horizontal="right"/>
    </xf>
    <xf numFmtId="171" fontId="0" fillId="0" borderId="26" xfId="0" applyNumberFormat="1" applyBorder="1" applyAlignment="1">
      <alignment/>
    </xf>
    <xf numFmtId="171" fontId="0" fillId="0" borderId="27" xfId="0" applyNumberFormat="1" applyBorder="1" applyAlignment="1">
      <alignment/>
    </xf>
    <xf numFmtId="171" fontId="2" fillId="0" borderId="35" xfId="0" applyNumberFormat="1" applyFont="1" applyBorder="1" applyAlignment="1">
      <alignment horizontal="right"/>
    </xf>
    <xf numFmtId="171" fontId="2" fillId="0" borderId="6" xfId="0" applyNumberFormat="1" applyFont="1" applyBorder="1" applyAlignment="1">
      <alignment horizontal="right"/>
    </xf>
    <xf numFmtId="171" fontId="2" fillId="0" borderId="36" xfId="0" applyNumberFormat="1" applyFont="1" applyBorder="1" applyAlignment="1">
      <alignment horizontal="right"/>
    </xf>
    <xf numFmtId="171" fontId="2" fillId="0" borderId="37" xfId="0" applyNumberFormat="1" applyFont="1" applyBorder="1" applyAlignment="1">
      <alignment horizontal="right"/>
    </xf>
    <xf numFmtId="171" fontId="2" fillId="0" borderId="38" xfId="0" applyNumberFormat="1" applyFont="1" applyBorder="1" applyAlignment="1">
      <alignment horizontal="right"/>
    </xf>
    <xf numFmtId="171" fontId="2" fillId="0" borderId="38" xfId="0" applyNumberFormat="1" applyFont="1" applyBorder="1" applyAlignment="1">
      <alignment/>
    </xf>
    <xf numFmtId="0" fontId="0" fillId="0" borderId="2" xfId="0" applyBorder="1" applyAlignment="1">
      <alignment horizontal="center" vertical="top"/>
    </xf>
    <xf numFmtId="170" fontId="2" fillId="0" borderId="2" xfId="0" applyNumberFormat="1" applyFont="1" applyBorder="1" applyAlignment="1">
      <alignment vertical="top"/>
    </xf>
    <xf numFmtId="41" fontId="2" fillId="0" borderId="2" xfId="0" applyNumberFormat="1" applyFont="1" applyBorder="1" applyAlignment="1">
      <alignment vertical="top"/>
    </xf>
    <xf numFmtId="171" fontId="2" fillId="0" borderId="2" xfId="0" applyNumberFormat="1" applyFont="1" applyBorder="1" applyAlignment="1">
      <alignment horizontal="right" vertical="top"/>
    </xf>
    <xf numFmtId="171" fontId="2" fillId="0" borderId="0" xfId="0" applyNumberFormat="1" applyFont="1" applyBorder="1" applyAlignment="1">
      <alignment horizontal="right" vertical="top"/>
    </xf>
    <xf numFmtId="171" fontId="2" fillId="0" borderId="25" xfId="0" applyNumberFormat="1" applyFont="1" applyBorder="1" applyAlignment="1">
      <alignment horizontal="right" vertical="top"/>
    </xf>
    <xf numFmtId="171" fontId="2" fillId="0" borderId="16" xfId="0" applyNumberFormat="1" applyFont="1" applyBorder="1" applyAlignment="1">
      <alignment horizontal="right" vertical="top"/>
    </xf>
    <xf numFmtId="0" fontId="0" fillId="0" borderId="0" xfId="0" applyAlignment="1">
      <alignment vertical="top"/>
    </xf>
    <xf numFmtId="171" fontId="2" fillId="0" borderId="26" xfId="0" applyNumberFormat="1" applyFont="1" applyFill="1" applyBorder="1" applyAlignment="1">
      <alignment horizontal="right"/>
    </xf>
    <xf numFmtId="43" fontId="0" fillId="2" borderId="11" xfId="0" applyNumberFormat="1" applyFont="1" applyFill="1" applyBorder="1" applyAlignment="1">
      <alignment horizontal="left"/>
    </xf>
    <xf numFmtId="43" fontId="0" fillId="2" borderId="10" xfId="0" applyNumberFormat="1" applyFont="1" applyFill="1" applyBorder="1" applyAlignment="1">
      <alignment horizontal="left"/>
    </xf>
    <xf numFmtId="171" fontId="2" fillId="0" borderId="39" xfId="0" applyNumberFormat="1" applyFont="1" applyBorder="1" applyAlignment="1">
      <alignment horizontal="right"/>
    </xf>
    <xf numFmtId="171" fontId="2" fillId="0" borderId="1" xfId="0" applyNumberFormat="1" applyFont="1" applyBorder="1" applyAlignment="1">
      <alignment horizontal="right"/>
    </xf>
    <xf numFmtId="171" fontId="0" fillId="2" borderId="24" xfId="0" applyNumberFormat="1" applyFont="1" applyFill="1" applyBorder="1" applyAlignment="1">
      <alignment horizontal="left"/>
    </xf>
    <xf numFmtId="41" fontId="2" fillId="2" borderId="14" xfId="0" applyNumberFormat="1" applyFont="1" applyFill="1" applyBorder="1" applyAlignment="1">
      <alignment horizontal="left"/>
    </xf>
    <xf numFmtId="171" fontId="2" fillId="2" borderId="14" xfId="0" applyNumberFormat="1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5" fillId="0" borderId="19" xfId="0" applyFont="1" applyBorder="1" applyAlignment="1">
      <alignment vertical="center"/>
    </xf>
    <xf numFmtId="41" fontId="2" fillId="2" borderId="40" xfId="0" applyNumberFormat="1" applyFont="1" applyFill="1" applyBorder="1" applyAlignment="1">
      <alignment horizontal="right"/>
    </xf>
    <xf numFmtId="171" fontId="2" fillId="2" borderId="40" xfId="0" applyNumberFormat="1" applyFont="1" applyFill="1" applyBorder="1" applyAlignment="1">
      <alignment horizontal="right"/>
    </xf>
    <xf numFmtId="43" fontId="2" fillId="2" borderId="11" xfId="0" applyNumberFormat="1" applyFont="1" applyFill="1" applyBorder="1" applyAlignment="1">
      <alignment horizontal="right"/>
    </xf>
    <xf numFmtId="171" fontId="2" fillId="0" borderId="41" xfId="0" applyNumberFormat="1" applyFont="1" applyBorder="1" applyAlignment="1">
      <alignment horizontal="right"/>
    </xf>
    <xf numFmtId="171" fontId="2" fillId="0" borderId="13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2" borderId="24" xfId="0" applyFont="1" applyFill="1" applyBorder="1" applyAlignment="1">
      <alignment horizontal="left"/>
    </xf>
    <xf numFmtId="0" fontId="0" fillId="0" borderId="42" xfId="0" applyFont="1" applyFill="1" applyBorder="1" applyAlignment="1">
      <alignment horizontal="left"/>
    </xf>
    <xf numFmtId="0" fontId="0" fillId="0" borderId="0" xfId="0" applyBorder="1" applyAlignment="1">
      <alignment/>
    </xf>
    <xf numFmtId="171" fontId="2" fillId="0" borderId="43" xfId="0" applyNumberFormat="1" applyFont="1" applyBorder="1" applyAlignment="1">
      <alignment horizontal="right"/>
    </xf>
    <xf numFmtId="43" fontId="0" fillId="0" borderId="42" xfId="0" applyNumberFormat="1" applyFont="1" applyBorder="1" applyAlignment="1">
      <alignment horizontal="left"/>
    </xf>
    <xf numFmtId="43" fontId="0" fillId="0" borderId="0" xfId="0" applyNumberFormat="1" applyFont="1" applyBorder="1" applyAlignment="1">
      <alignment horizontal="left"/>
    </xf>
    <xf numFmtId="171" fontId="0" fillId="0" borderId="0" xfId="0" applyNumberFormat="1" applyBorder="1" applyAlignment="1">
      <alignment/>
    </xf>
    <xf numFmtId="171" fontId="2" fillId="0" borderId="11" xfId="0" applyNumberFormat="1" applyFont="1" applyBorder="1" applyAlignment="1">
      <alignment horizontal="center" vertical="center" wrapText="1"/>
    </xf>
    <xf numFmtId="171" fontId="2" fillId="0" borderId="14" xfId="0" applyNumberFormat="1" applyFont="1" applyBorder="1" applyAlignment="1">
      <alignment horizontal="center" vertical="center" wrapText="1"/>
    </xf>
    <xf numFmtId="171" fontId="2" fillId="2" borderId="44" xfId="0" applyNumberFormat="1" applyFont="1" applyFill="1" applyBorder="1" applyAlignment="1">
      <alignment horizontal="right"/>
    </xf>
    <xf numFmtId="171" fontId="2" fillId="0" borderId="45" xfId="0" applyNumberFormat="1" applyFont="1" applyBorder="1" applyAlignment="1">
      <alignment horizontal="right"/>
    </xf>
    <xf numFmtId="171" fontId="2" fillId="0" borderId="46" xfId="0" applyNumberFormat="1" applyFont="1" applyBorder="1" applyAlignment="1">
      <alignment horizontal="right"/>
    </xf>
    <xf numFmtId="41" fontId="2" fillId="2" borderId="14" xfId="0" applyNumberFormat="1" applyFont="1" applyFill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left" vertical="center" wrapText="1"/>
    </xf>
    <xf numFmtId="41" fontId="2" fillId="2" borderId="47" xfId="0" applyNumberFormat="1" applyFont="1" applyFill="1" applyBorder="1" applyAlignment="1">
      <alignment horizontal="right"/>
    </xf>
    <xf numFmtId="171" fontId="2" fillId="2" borderId="47" xfId="0" applyNumberFormat="1" applyFont="1" applyFill="1" applyBorder="1" applyAlignment="1">
      <alignment horizontal="right"/>
    </xf>
    <xf numFmtId="171" fontId="2" fillId="2" borderId="48" xfId="0" applyNumberFormat="1" applyFont="1" applyFill="1" applyBorder="1" applyAlignment="1">
      <alignment horizontal="right"/>
    </xf>
    <xf numFmtId="0" fontId="0" fillId="0" borderId="27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50" xfId="0" applyBorder="1" applyAlignment="1">
      <alignment horizontal="center"/>
    </xf>
    <xf numFmtId="0" fontId="2" fillId="2" borderId="51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right"/>
    </xf>
    <xf numFmtId="0" fontId="0" fillId="0" borderId="52" xfId="0" applyBorder="1" applyAlignment="1">
      <alignment horizontal="center"/>
    </xf>
    <xf numFmtId="170" fontId="2" fillId="0" borderId="52" xfId="0" applyNumberFormat="1" applyFont="1" applyBorder="1" applyAlignment="1">
      <alignment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/>
    </xf>
    <xf numFmtId="171" fontId="2" fillId="0" borderId="53" xfId="0" applyNumberFormat="1" applyFont="1" applyBorder="1" applyAlignment="1">
      <alignment horizontal="right"/>
    </xf>
    <xf numFmtId="171" fontId="2" fillId="0" borderId="54" xfId="0" applyNumberFormat="1" applyFont="1" applyBorder="1" applyAlignment="1">
      <alignment horizontal="right"/>
    </xf>
    <xf numFmtId="171" fontId="2" fillId="0" borderId="50" xfId="0" applyNumberFormat="1" applyFont="1" applyBorder="1" applyAlignment="1">
      <alignment horizontal="right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55" xfId="0" applyBorder="1" applyAlignment="1">
      <alignment/>
    </xf>
    <xf numFmtId="43" fontId="2" fillId="2" borderId="40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170" fontId="4" fillId="0" borderId="2" xfId="0" applyNumberFormat="1" applyFont="1" applyBorder="1" applyAlignment="1">
      <alignment horizontal="center" vertical="top"/>
    </xf>
    <xf numFmtId="170" fontId="2" fillId="0" borderId="2" xfId="0" applyNumberFormat="1" applyFont="1" applyBorder="1" applyAlignment="1">
      <alignment horizontal="right" vertical="top"/>
    </xf>
    <xf numFmtId="41" fontId="2" fillId="0" borderId="2" xfId="0" applyNumberFormat="1" applyFont="1" applyBorder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/>
    </xf>
    <xf numFmtId="170" fontId="2" fillId="0" borderId="1" xfId="0" applyNumberFormat="1" applyFont="1" applyBorder="1" applyAlignment="1">
      <alignment/>
    </xf>
    <xf numFmtId="171" fontId="2" fillId="2" borderId="56" xfId="0" applyNumberFormat="1" applyFont="1" applyFill="1" applyBorder="1" applyAlignment="1">
      <alignment horizontal="right"/>
    </xf>
    <xf numFmtId="171" fontId="2" fillId="0" borderId="6" xfId="0" applyNumberFormat="1" applyFont="1" applyBorder="1" applyAlignment="1">
      <alignment horizontal="right" vertical="top"/>
    </xf>
    <xf numFmtId="41" fontId="2" fillId="0" borderId="14" xfId="0" applyNumberFormat="1" applyFont="1" applyBorder="1" applyAlignment="1">
      <alignment horizontal="center" vertical="center" wrapText="1"/>
    </xf>
    <xf numFmtId="41" fontId="2" fillId="0" borderId="6" xfId="0" applyNumberFormat="1" applyFont="1" applyBorder="1" applyAlignment="1">
      <alignment/>
    </xf>
    <xf numFmtId="41" fontId="2" fillId="0" borderId="43" xfId="0" applyNumberFormat="1" applyFont="1" applyBorder="1" applyAlignment="1">
      <alignment/>
    </xf>
    <xf numFmtId="171" fontId="2" fillId="0" borderId="28" xfId="0" applyNumberFormat="1" applyFont="1" applyBorder="1" applyAlignment="1">
      <alignment/>
    </xf>
    <xf numFmtId="43" fontId="0" fillId="0" borderId="0" xfId="15" applyAlignment="1">
      <alignment/>
    </xf>
    <xf numFmtId="0" fontId="0" fillId="0" borderId="30" xfId="0" applyFont="1" applyFill="1" applyBorder="1" applyAlignment="1">
      <alignment vertical="top" wrapText="1"/>
    </xf>
    <xf numFmtId="3" fontId="2" fillId="0" borderId="30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/>
    </xf>
    <xf numFmtId="3" fontId="0" fillId="0" borderId="31" xfId="0" applyNumberFormat="1" applyFont="1" applyFill="1" applyBorder="1" applyAlignment="1">
      <alignment horizontal="right" indent="4"/>
    </xf>
    <xf numFmtId="3" fontId="0" fillId="0" borderId="30" xfId="0" applyNumberFormat="1" applyFont="1" applyFill="1" applyBorder="1" applyAlignment="1">
      <alignment horizontal="right"/>
    </xf>
    <xf numFmtId="3" fontId="2" fillId="0" borderId="32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3" fontId="2" fillId="0" borderId="57" xfId="0" applyNumberFormat="1" applyFont="1" applyFill="1" applyBorder="1" applyAlignment="1">
      <alignment horizontal="right"/>
    </xf>
    <xf numFmtId="43" fontId="2" fillId="0" borderId="0" xfId="15" applyFont="1" applyAlignment="1">
      <alignment horizontal="right"/>
    </xf>
    <xf numFmtId="3" fontId="2" fillId="0" borderId="30" xfId="0" applyNumberFormat="1" applyFont="1" applyFill="1" applyBorder="1" applyAlignment="1">
      <alignment horizontal="right" vertical="top"/>
    </xf>
    <xf numFmtId="0" fontId="2" fillId="2" borderId="58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59" xfId="0" applyFont="1" applyFill="1" applyBorder="1" applyAlignment="1">
      <alignment horizontal="left"/>
    </xf>
    <xf numFmtId="0" fontId="2" fillId="0" borderId="4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41" fontId="0" fillId="0" borderId="57" xfId="0" applyNumberFormat="1" applyBorder="1" applyAlignment="1">
      <alignment/>
    </xf>
    <xf numFmtId="0" fontId="2" fillId="0" borderId="26" xfId="0" applyFont="1" applyBorder="1" applyAlignment="1">
      <alignment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0" borderId="66" xfId="15" applyFont="1" applyBorder="1" applyAlignment="1">
      <alignment horizontal="center" vertical="center" wrapText="1"/>
    </xf>
    <xf numFmtId="43" fontId="2" fillId="0" borderId="67" xfId="15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2" fontId="2" fillId="0" borderId="66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57" xfId="0" applyNumberFormat="1" applyFont="1" applyBorder="1" applyAlignment="1">
      <alignment/>
    </xf>
    <xf numFmtId="2" fontId="2" fillId="0" borderId="57" xfId="0" applyNumberFormat="1" applyFont="1" applyBorder="1" applyAlignment="1">
      <alignment/>
    </xf>
    <xf numFmtId="2" fontId="2" fillId="0" borderId="57" xfId="0" applyNumberFormat="1" applyFont="1" applyBorder="1" applyAlignment="1">
      <alignment vertical="top"/>
    </xf>
    <xf numFmtId="2" fontId="2" fillId="0" borderId="6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42</xdr:row>
      <xdr:rowOff>57150</xdr:rowOff>
    </xdr:from>
    <xdr:to>
      <xdr:col>1</xdr:col>
      <xdr:colOff>2562225</xdr:colOff>
      <xdr:row>42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2638425" y="7362825"/>
          <a:ext cx="76200" cy="7620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74</xdr:row>
      <xdr:rowOff>47625</xdr:rowOff>
    </xdr:from>
    <xdr:to>
      <xdr:col>1</xdr:col>
      <xdr:colOff>171450</xdr:colOff>
      <xdr:row>74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247650" y="12715875"/>
          <a:ext cx="76200" cy="76200"/>
        </a:xfrm>
        <a:prstGeom prst="star4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5"/>
  <sheetViews>
    <sheetView workbookViewId="0" topLeftCell="A1">
      <pane xSplit="1" ySplit="4" topLeftCell="G50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J56" sqref="J56"/>
    </sheetView>
  </sheetViews>
  <sheetFormatPr defaultColWidth="9.140625" defaultRowHeight="12.75"/>
  <cols>
    <col min="1" max="1" width="34.7109375" style="0" customWidth="1"/>
    <col min="2" max="2" width="12.421875" style="0" customWidth="1"/>
    <col min="3" max="3" width="16.140625" style="0" bestFit="1" customWidth="1"/>
    <col min="4" max="4" width="11.8515625" style="0" bestFit="1" customWidth="1"/>
    <col min="5" max="5" width="10.57421875" style="0" customWidth="1"/>
    <col min="6" max="6" width="15.57421875" style="0" customWidth="1"/>
    <col min="7" max="7" width="15.57421875" style="0" bestFit="1" customWidth="1"/>
    <col min="8" max="8" width="14.57421875" style="0" bestFit="1" customWidth="1"/>
    <col min="9" max="9" width="14.57421875" style="0" customWidth="1"/>
    <col min="10" max="10" width="15.57421875" style="0" bestFit="1" customWidth="1"/>
  </cols>
  <sheetData>
    <row r="1" spans="1:10" ht="16.5">
      <c r="A1" s="24" t="s">
        <v>131</v>
      </c>
      <c r="B1" s="49"/>
      <c r="C1" s="50"/>
      <c r="E1" s="30"/>
      <c r="F1" s="31"/>
      <c r="G1" s="31"/>
      <c r="H1" s="31"/>
      <c r="I1" s="31"/>
      <c r="J1" s="31"/>
    </row>
    <row r="2" spans="2:10" ht="13.5" thickBot="1">
      <c r="B2" s="49"/>
      <c r="C2" s="50"/>
      <c r="E2" s="30"/>
      <c r="F2" s="31"/>
      <c r="G2" s="31"/>
      <c r="H2" s="31"/>
      <c r="I2" s="31"/>
      <c r="J2" s="31"/>
    </row>
    <row r="3" spans="1:10" ht="51.75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54" t="s">
        <v>250</v>
      </c>
      <c r="I3" s="54" t="s">
        <v>251</v>
      </c>
      <c r="J3" s="55" t="s">
        <v>94</v>
      </c>
    </row>
    <row r="4" spans="1:10" ht="13.5" thickBot="1">
      <c r="A4" s="56" t="s">
        <v>45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77</v>
      </c>
      <c r="B5" s="96" t="s">
        <v>76</v>
      </c>
      <c r="C5" s="97">
        <v>25145</v>
      </c>
      <c r="D5" s="39">
        <f aca="true" t="shared" si="0" ref="D5:D12">C5*118%</f>
        <v>29671.1</v>
      </c>
      <c r="E5" s="40">
        <v>1</v>
      </c>
      <c r="F5" s="11">
        <f aca="true" t="shared" si="1" ref="F5:F12">E5*D5</f>
        <v>29671.1</v>
      </c>
      <c r="G5" s="11">
        <f>F5*6</f>
        <v>178026.59999999998</v>
      </c>
      <c r="H5" s="11">
        <v>0</v>
      </c>
      <c r="I5" s="11">
        <f>(2500+375)*6*E5</f>
        <v>17250</v>
      </c>
      <c r="J5" s="74">
        <f>SUM(G5:I5)</f>
        <v>195276.59999999998</v>
      </c>
    </row>
    <row r="6" spans="1:10" ht="12.75">
      <c r="A6" s="71" t="s">
        <v>139</v>
      </c>
      <c r="B6" s="72" t="s">
        <v>76</v>
      </c>
      <c r="C6" s="98">
        <v>25145</v>
      </c>
      <c r="D6" s="39">
        <f t="shared" si="0"/>
        <v>29671.1</v>
      </c>
      <c r="E6" s="40">
        <v>3</v>
      </c>
      <c r="F6" s="11">
        <f t="shared" si="1"/>
        <v>89013.29999999999</v>
      </c>
      <c r="G6" s="11">
        <f aca="true" t="shared" si="2" ref="G6:G12">F6*6</f>
        <v>534079.7999999999</v>
      </c>
      <c r="H6" s="11">
        <v>0</v>
      </c>
      <c r="I6" s="11">
        <f aca="true" t="shared" si="3" ref="I6:I12">(2500+375)*6*E6</f>
        <v>51750</v>
      </c>
      <c r="J6" s="74">
        <f aca="true" t="shared" si="4" ref="J6:J12">SUM(G6:I6)</f>
        <v>585829.7999999999</v>
      </c>
    </row>
    <row r="7" spans="1:10" ht="12.75">
      <c r="A7" s="71" t="s">
        <v>150</v>
      </c>
      <c r="B7" s="72" t="s">
        <v>60</v>
      </c>
      <c r="C7" s="98">
        <v>32750</v>
      </c>
      <c r="D7" s="39">
        <f t="shared" si="0"/>
        <v>38645</v>
      </c>
      <c r="E7" s="40">
        <v>1</v>
      </c>
      <c r="F7" s="11">
        <f t="shared" si="1"/>
        <v>38645</v>
      </c>
      <c r="G7" s="11">
        <f t="shared" si="2"/>
        <v>231870</v>
      </c>
      <c r="H7" s="11">
        <v>0</v>
      </c>
      <c r="I7" s="11">
        <f t="shared" si="3"/>
        <v>17250</v>
      </c>
      <c r="J7" s="74">
        <f t="shared" si="4"/>
        <v>249120</v>
      </c>
    </row>
    <row r="8" spans="1:10" ht="12.75">
      <c r="A8" s="71" t="s">
        <v>151</v>
      </c>
      <c r="B8" s="72" t="s">
        <v>76</v>
      </c>
      <c r="C8" s="98">
        <v>25145</v>
      </c>
      <c r="D8" s="39">
        <f t="shared" si="0"/>
        <v>29671.1</v>
      </c>
      <c r="E8" s="40">
        <v>1</v>
      </c>
      <c r="F8" s="11">
        <f t="shared" si="1"/>
        <v>29671.1</v>
      </c>
      <c r="G8" s="11">
        <f t="shared" si="2"/>
        <v>178026.59999999998</v>
      </c>
      <c r="H8" s="11">
        <v>0</v>
      </c>
      <c r="I8" s="11">
        <f t="shared" si="3"/>
        <v>17250</v>
      </c>
      <c r="J8" s="74">
        <f t="shared" si="4"/>
        <v>195276.59999999998</v>
      </c>
    </row>
    <row r="9" spans="1:10" ht="12.75">
      <c r="A9" s="71" t="s">
        <v>152</v>
      </c>
      <c r="B9" s="72" t="s">
        <v>76</v>
      </c>
      <c r="C9" s="98">
        <v>25145</v>
      </c>
      <c r="D9" s="39">
        <f t="shared" si="0"/>
        <v>29671.1</v>
      </c>
      <c r="E9" s="40">
        <v>1</v>
      </c>
      <c r="F9" s="11">
        <f t="shared" si="1"/>
        <v>29671.1</v>
      </c>
      <c r="G9" s="11">
        <f t="shared" si="2"/>
        <v>178026.59999999998</v>
      </c>
      <c r="H9" s="11">
        <v>0</v>
      </c>
      <c r="I9" s="11">
        <f t="shared" si="3"/>
        <v>17250</v>
      </c>
      <c r="J9" s="74">
        <f t="shared" si="4"/>
        <v>195276.59999999998</v>
      </c>
    </row>
    <row r="10" spans="1:10" ht="12.75">
      <c r="A10" s="71" t="s">
        <v>153</v>
      </c>
      <c r="B10" s="72" t="s">
        <v>76</v>
      </c>
      <c r="C10" s="98">
        <v>25145</v>
      </c>
      <c r="D10" s="39">
        <f t="shared" si="0"/>
        <v>29671.1</v>
      </c>
      <c r="E10" s="40">
        <v>1</v>
      </c>
      <c r="F10" s="11">
        <f t="shared" si="1"/>
        <v>29671.1</v>
      </c>
      <c r="G10" s="11">
        <f t="shared" si="2"/>
        <v>178026.59999999998</v>
      </c>
      <c r="H10" s="11">
        <v>0</v>
      </c>
      <c r="I10" s="11">
        <f t="shared" si="3"/>
        <v>17250</v>
      </c>
      <c r="J10" s="74">
        <f t="shared" si="4"/>
        <v>195276.59999999998</v>
      </c>
    </row>
    <row r="11" spans="1:10" ht="12.75">
      <c r="A11" s="71" t="s">
        <v>154</v>
      </c>
      <c r="B11" s="72" t="s">
        <v>76</v>
      </c>
      <c r="C11" s="98">
        <v>25145</v>
      </c>
      <c r="D11" s="39">
        <f t="shared" si="0"/>
        <v>29671.1</v>
      </c>
      <c r="E11" s="40">
        <v>1</v>
      </c>
      <c r="F11" s="11">
        <f t="shared" si="1"/>
        <v>29671.1</v>
      </c>
      <c r="G11" s="11">
        <f t="shared" si="2"/>
        <v>178026.59999999998</v>
      </c>
      <c r="H11" s="11">
        <v>0</v>
      </c>
      <c r="I11" s="11">
        <f t="shared" si="3"/>
        <v>17250</v>
      </c>
      <c r="J11" s="74">
        <f t="shared" si="4"/>
        <v>195276.59999999998</v>
      </c>
    </row>
    <row r="12" spans="1:10" ht="12.75">
      <c r="A12" s="71" t="s">
        <v>155</v>
      </c>
      <c r="B12" s="99" t="s">
        <v>76</v>
      </c>
      <c r="C12" s="98">
        <v>25145</v>
      </c>
      <c r="D12" s="39">
        <f t="shared" si="0"/>
        <v>29671.1</v>
      </c>
      <c r="E12" s="40">
        <v>1</v>
      </c>
      <c r="F12" s="11">
        <f t="shared" si="1"/>
        <v>29671.1</v>
      </c>
      <c r="G12" s="11">
        <f t="shared" si="2"/>
        <v>178026.59999999998</v>
      </c>
      <c r="H12" s="11">
        <v>0</v>
      </c>
      <c r="I12" s="11">
        <f t="shared" si="3"/>
        <v>17250</v>
      </c>
      <c r="J12" s="95">
        <f t="shared" si="4"/>
        <v>195276.59999999998</v>
      </c>
    </row>
    <row r="13" spans="1:10" ht="13.5" thickBot="1">
      <c r="A13" s="285" t="s">
        <v>58</v>
      </c>
      <c r="B13" s="286"/>
      <c r="C13" s="286"/>
      <c r="D13" s="286"/>
      <c r="E13" s="63">
        <f aca="true" t="shared" si="5" ref="E13:J13">SUM(E5:E12)</f>
        <v>10</v>
      </c>
      <c r="F13" s="64">
        <f t="shared" si="5"/>
        <v>305684.89999999997</v>
      </c>
      <c r="G13" s="115">
        <f t="shared" si="5"/>
        <v>1834109.4000000004</v>
      </c>
      <c r="H13" s="115">
        <f t="shared" si="5"/>
        <v>0</v>
      </c>
      <c r="I13" s="115">
        <f t="shared" si="5"/>
        <v>172500</v>
      </c>
      <c r="J13" s="65">
        <f t="shared" si="5"/>
        <v>2006609.4000000004</v>
      </c>
    </row>
    <row r="14" spans="1:10" ht="13.5" thickBot="1">
      <c r="A14" s="56" t="s">
        <v>79</v>
      </c>
      <c r="B14" s="57"/>
      <c r="C14" s="58"/>
      <c r="D14" s="59"/>
      <c r="E14" s="60"/>
      <c r="F14" s="61"/>
      <c r="G14" s="61"/>
      <c r="H14" s="61"/>
      <c r="I14" s="61"/>
      <c r="J14" s="62"/>
    </row>
    <row r="15" spans="1:10" ht="12.75">
      <c r="A15" s="71" t="s">
        <v>156</v>
      </c>
      <c r="B15" s="72" t="s">
        <v>43</v>
      </c>
      <c r="C15" s="86">
        <v>14150</v>
      </c>
      <c r="D15" s="39">
        <f aca="true" t="shared" si="6" ref="D15:D42">C15*118%</f>
        <v>16697</v>
      </c>
      <c r="E15" s="40">
        <v>1</v>
      </c>
      <c r="F15" s="11">
        <f aca="true" t="shared" si="7" ref="F15:F42">E15*D15</f>
        <v>16697</v>
      </c>
      <c r="G15" s="11">
        <f>F15*6</f>
        <v>100182</v>
      </c>
      <c r="H15" s="11">
        <v>0</v>
      </c>
      <c r="I15" s="11">
        <f>(2500+375)*6*E15</f>
        <v>17250</v>
      </c>
      <c r="J15" s="74">
        <f>SUM(G15:I15)</f>
        <v>117432</v>
      </c>
    </row>
    <row r="16" spans="1:10" ht="12.75">
      <c r="A16" s="71" t="s">
        <v>80</v>
      </c>
      <c r="B16" s="72" t="s">
        <v>81</v>
      </c>
      <c r="C16" s="86">
        <v>21475</v>
      </c>
      <c r="D16" s="39">
        <f t="shared" si="6"/>
        <v>25340.5</v>
      </c>
      <c r="E16" s="40">
        <v>1</v>
      </c>
      <c r="F16" s="11">
        <f t="shared" si="7"/>
        <v>25340.5</v>
      </c>
      <c r="G16" s="11">
        <f aca="true" t="shared" si="8" ref="G16:G42">F16*6</f>
        <v>152043</v>
      </c>
      <c r="H16" s="11">
        <v>0</v>
      </c>
      <c r="I16" s="11">
        <f aca="true" t="shared" si="9" ref="I16:I42">(2500+375)*6*E16</f>
        <v>17250</v>
      </c>
      <c r="J16" s="74">
        <f aca="true" t="shared" si="10" ref="J16:J42">SUM(G16:I16)</f>
        <v>169293</v>
      </c>
    </row>
    <row r="17" spans="1:10" ht="12.75">
      <c r="A17" s="71" t="s">
        <v>157</v>
      </c>
      <c r="B17" s="72" t="s">
        <v>27</v>
      </c>
      <c r="C17" s="86">
        <v>16250</v>
      </c>
      <c r="D17" s="39">
        <f t="shared" si="6"/>
        <v>19175</v>
      </c>
      <c r="E17" s="40">
        <v>1</v>
      </c>
      <c r="F17" s="11">
        <f t="shared" si="7"/>
        <v>19175</v>
      </c>
      <c r="G17" s="11">
        <f t="shared" si="8"/>
        <v>115050</v>
      </c>
      <c r="H17" s="11">
        <v>0</v>
      </c>
      <c r="I17" s="11">
        <f t="shared" si="9"/>
        <v>17250</v>
      </c>
      <c r="J17" s="74">
        <f t="shared" si="10"/>
        <v>132300</v>
      </c>
    </row>
    <row r="18" spans="1:10" ht="12.75">
      <c r="A18" s="71" t="s">
        <v>158</v>
      </c>
      <c r="B18" s="72" t="s">
        <v>27</v>
      </c>
      <c r="C18" s="86">
        <v>16250</v>
      </c>
      <c r="D18" s="39">
        <f t="shared" si="6"/>
        <v>19175</v>
      </c>
      <c r="E18" s="40">
        <v>1</v>
      </c>
      <c r="F18" s="11">
        <f t="shared" si="7"/>
        <v>19175</v>
      </c>
      <c r="G18" s="11">
        <f t="shared" si="8"/>
        <v>115050</v>
      </c>
      <c r="H18" s="11">
        <v>0</v>
      </c>
      <c r="I18" s="11">
        <f t="shared" si="9"/>
        <v>17250</v>
      </c>
      <c r="J18" s="74">
        <f t="shared" si="10"/>
        <v>132300</v>
      </c>
    </row>
    <row r="19" spans="1:10" ht="12.75">
      <c r="A19" s="75" t="s">
        <v>159</v>
      </c>
      <c r="B19" s="72" t="s">
        <v>27</v>
      </c>
      <c r="C19" s="86">
        <v>16250</v>
      </c>
      <c r="D19" s="39">
        <f t="shared" si="6"/>
        <v>19175</v>
      </c>
      <c r="E19" s="40">
        <v>1</v>
      </c>
      <c r="F19" s="11">
        <f t="shared" si="7"/>
        <v>19175</v>
      </c>
      <c r="G19" s="11">
        <f t="shared" si="8"/>
        <v>115050</v>
      </c>
      <c r="H19" s="11">
        <v>0</v>
      </c>
      <c r="I19" s="11">
        <f t="shared" si="9"/>
        <v>17250</v>
      </c>
      <c r="J19" s="74">
        <f t="shared" si="10"/>
        <v>132300</v>
      </c>
    </row>
    <row r="20" spans="1:10" ht="12.75">
      <c r="A20" s="75" t="s">
        <v>97</v>
      </c>
      <c r="B20" s="72" t="s">
        <v>25</v>
      </c>
      <c r="C20" s="86">
        <v>15470</v>
      </c>
      <c r="D20" s="39">
        <f t="shared" si="6"/>
        <v>18254.6</v>
      </c>
      <c r="E20" s="40">
        <v>1</v>
      </c>
      <c r="F20" s="11">
        <f t="shared" si="7"/>
        <v>18254.6</v>
      </c>
      <c r="G20" s="11">
        <f t="shared" si="8"/>
        <v>109527.59999999999</v>
      </c>
      <c r="H20" s="11">
        <v>0</v>
      </c>
      <c r="I20" s="11">
        <f t="shared" si="9"/>
        <v>17250</v>
      </c>
      <c r="J20" s="74">
        <f t="shared" si="10"/>
        <v>126777.59999999999</v>
      </c>
    </row>
    <row r="21" spans="1:10" ht="12.75">
      <c r="A21" s="71" t="s">
        <v>86</v>
      </c>
      <c r="B21" s="72" t="s">
        <v>23</v>
      </c>
      <c r="C21" s="86">
        <v>16520</v>
      </c>
      <c r="D21" s="39">
        <f t="shared" si="6"/>
        <v>19493.6</v>
      </c>
      <c r="E21" s="40">
        <v>2</v>
      </c>
      <c r="F21" s="11">
        <f t="shared" si="7"/>
        <v>38987.2</v>
      </c>
      <c r="G21" s="11">
        <f t="shared" si="8"/>
        <v>233923.19999999998</v>
      </c>
      <c r="H21" s="11">
        <v>0</v>
      </c>
      <c r="I21" s="11">
        <f t="shared" si="9"/>
        <v>34500</v>
      </c>
      <c r="J21" s="74">
        <f t="shared" si="10"/>
        <v>268423.19999999995</v>
      </c>
    </row>
    <row r="22" spans="1:10" ht="12.75">
      <c r="A22" s="71" t="s">
        <v>93</v>
      </c>
      <c r="B22" s="72" t="s">
        <v>27</v>
      </c>
      <c r="C22" s="86">
        <v>16250</v>
      </c>
      <c r="D22" s="39">
        <f t="shared" si="6"/>
        <v>19175</v>
      </c>
      <c r="E22" s="40">
        <v>1</v>
      </c>
      <c r="F22" s="11">
        <f t="shared" si="7"/>
        <v>19175</v>
      </c>
      <c r="G22" s="11">
        <f t="shared" si="8"/>
        <v>115050</v>
      </c>
      <c r="H22" s="11">
        <v>0</v>
      </c>
      <c r="I22" s="11">
        <f t="shared" si="9"/>
        <v>17250</v>
      </c>
      <c r="J22" s="74">
        <f t="shared" si="10"/>
        <v>132300</v>
      </c>
    </row>
    <row r="23" spans="1:10" ht="12.75">
      <c r="A23" s="75" t="s">
        <v>160</v>
      </c>
      <c r="B23" s="72" t="s">
        <v>27</v>
      </c>
      <c r="C23" s="86">
        <v>16250</v>
      </c>
      <c r="D23" s="39">
        <f t="shared" si="6"/>
        <v>19175</v>
      </c>
      <c r="E23" s="40">
        <v>1</v>
      </c>
      <c r="F23" s="11">
        <f t="shared" si="7"/>
        <v>19175</v>
      </c>
      <c r="G23" s="11">
        <f t="shared" si="8"/>
        <v>115050</v>
      </c>
      <c r="H23" s="11">
        <v>0</v>
      </c>
      <c r="I23" s="11">
        <f t="shared" si="9"/>
        <v>17250</v>
      </c>
      <c r="J23" s="74">
        <f t="shared" si="10"/>
        <v>132300</v>
      </c>
    </row>
    <row r="24" spans="1:10" ht="12.75">
      <c r="A24" s="75" t="s">
        <v>161</v>
      </c>
      <c r="B24" s="72" t="s">
        <v>21</v>
      </c>
      <c r="C24" s="86">
        <v>16260</v>
      </c>
      <c r="D24" s="39">
        <f t="shared" si="6"/>
        <v>19186.8</v>
      </c>
      <c r="E24" s="40">
        <v>1</v>
      </c>
      <c r="F24" s="11">
        <f t="shared" si="7"/>
        <v>19186.8</v>
      </c>
      <c r="G24" s="11">
        <f t="shared" si="8"/>
        <v>115120.79999999999</v>
      </c>
      <c r="H24" s="11">
        <v>0</v>
      </c>
      <c r="I24" s="11">
        <f t="shared" si="9"/>
        <v>17250</v>
      </c>
      <c r="J24" s="74">
        <f t="shared" si="10"/>
        <v>132370.8</v>
      </c>
    </row>
    <row r="25" spans="1:10" ht="12.75">
      <c r="A25" s="75" t="s">
        <v>162</v>
      </c>
      <c r="B25" s="72" t="s">
        <v>27</v>
      </c>
      <c r="C25" s="86">
        <v>16250</v>
      </c>
      <c r="D25" s="39">
        <f t="shared" si="6"/>
        <v>19175</v>
      </c>
      <c r="E25" s="40">
        <v>1</v>
      </c>
      <c r="F25" s="11">
        <f t="shared" si="7"/>
        <v>19175</v>
      </c>
      <c r="G25" s="11">
        <f t="shared" si="8"/>
        <v>115050</v>
      </c>
      <c r="H25" s="11">
        <v>0</v>
      </c>
      <c r="I25" s="11">
        <f t="shared" si="9"/>
        <v>17250</v>
      </c>
      <c r="J25" s="74">
        <f t="shared" si="10"/>
        <v>132300</v>
      </c>
    </row>
    <row r="26" spans="1:10" ht="12.75">
      <c r="A26" s="75" t="s">
        <v>163</v>
      </c>
      <c r="B26" s="72" t="s">
        <v>27</v>
      </c>
      <c r="C26" s="86">
        <v>16250</v>
      </c>
      <c r="D26" s="39">
        <f t="shared" si="6"/>
        <v>19175</v>
      </c>
      <c r="E26" s="40">
        <v>1</v>
      </c>
      <c r="F26" s="11">
        <f t="shared" si="7"/>
        <v>19175</v>
      </c>
      <c r="G26" s="11">
        <f t="shared" si="8"/>
        <v>115050</v>
      </c>
      <c r="H26" s="11">
        <v>0</v>
      </c>
      <c r="I26" s="11">
        <f t="shared" si="9"/>
        <v>17250</v>
      </c>
      <c r="J26" s="74">
        <f t="shared" si="10"/>
        <v>132300</v>
      </c>
    </row>
    <row r="27" spans="1:10" ht="12.75">
      <c r="A27" s="75" t="s">
        <v>164</v>
      </c>
      <c r="B27" s="72" t="s">
        <v>27</v>
      </c>
      <c r="C27" s="86">
        <v>16250</v>
      </c>
      <c r="D27" s="39">
        <f t="shared" si="6"/>
        <v>19175</v>
      </c>
      <c r="E27" s="40">
        <v>1</v>
      </c>
      <c r="F27" s="11">
        <f t="shared" si="7"/>
        <v>19175</v>
      </c>
      <c r="G27" s="11">
        <f t="shared" si="8"/>
        <v>115050</v>
      </c>
      <c r="H27" s="11">
        <v>0</v>
      </c>
      <c r="I27" s="11">
        <f t="shared" si="9"/>
        <v>17250</v>
      </c>
      <c r="J27" s="74">
        <f t="shared" si="10"/>
        <v>132300</v>
      </c>
    </row>
    <row r="28" spans="1:10" ht="12.75">
      <c r="A28" s="75" t="s">
        <v>24</v>
      </c>
      <c r="B28" s="72" t="s">
        <v>25</v>
      </c>
      <c r="C28" s="86">
        <v>15470</v>
      </c>
      <c r="D28" s="39">
        <f t="shared" si="6"/>
        <v>18254.6</v>
      </c>
      <c r="E28" s="40">
        <v>10</v>
      </c>
      <c r="F28" s="11">
        <f t="shared" si="7"/>
        <v>182546</v>
      </c>
      <c r="G28" s="11">
        <f t="shared" si="8"/>
        <v>1095276</v>
      </c>
      <c r="H28" s="11">
        <v>0</v>
      </c>
      <c r="I28" s="11">
        <f t="shared" si="9"/>
        <v>172500</v>
      </c>
      <c r="J28" s="74">
        <f t="shared" si="10"/>
        <v>1267776</v>
      </c>
    </row>
    <row r="29" spans="1:10" ht="12.75">
      <c r="A29" s="71" t="s">
        <v>92</v>
      </c>
      <c r="B29" s="72" t="s">
        <v>39</v>
      </c>
      <c r="C29" s="86">
        <v>15870</v>
      </c>
      <c r="D29" s="39">
        <f t="shared" si="6"/>
        <v>18726.6</v>
      </c>
      <c r="E29" s="40">
        <v>7</v>
      </c>
      <c r="F29" s="11">
        <f t="shared" si="7"/>
        <v>131086.19999999998</v>
      </c>
      <c r="G29" s="11">
        <f t="shared" si="8"/>
        <v>786517.2</v>
      </c>
      <c r="H29" s="11">
        <v>0</v>
      </c>
      <c r="I29" s="11">
        <f t="shared" si="9"/>
        <v>120750</v>
      </c>
      <c r="J29" s="74">
        <f t="shared" si="10"/>
        <v>907267.2</v>
      </c>
    </row>
    <row r="30" spans="1:10" ht="12.75">
      <c r="A30" s="75" t="s">
        <v>149</v>
      </c>
      <c r="B30" s="72" t="s">
        <v>27</v>
      </c>
      <c r="C30" s="86">
        <v>16250</v>
      </c>
      <c r="D30" s="39">
        <f t="shared" si="6"/>
        <v>19175</v>
      </c>
      <c r="E30" s="40">
        <v>5</v>
      </c>
      <c r="F30" s="11">
        <f t="shared" si="7"/>
        <v>95875</v>
      </c>
      <c r="G30" s="11">
        <f t="shared" si="8"/>
        <v>575250</v>
      </c>
      <c r="H30" s="11">
        <v>0</v>
      </c>
      <c r="I30" s="11">
        <f t="shared" si="9"/>
        <v>86250</v>
      </c>
      <c r="J30" s="74">
        <f t="shared" si="10"/>
        <v>661500</v>
      </c>
    </row>
    <row r="31" spans="1:10" ht="12.75">
      <c r="A31" s="71" t="s">
        <v>84</v>
      </c>
      <c r="B31" s="72" t="s">
        <v>85</v>
      </c>
      <c r="C31" s="86">
        <v>19095</v>
      </c>
      <c r="D31" s="39">
        <f t="shared" si="6"/>
        <v>22532.1</v>
      </c>
      <c r="E31" s="40">
        <v>4</v>
      </c>
      <c r="F31" s="11">
        <f t="shared" si="7"/>
        <v>90128.4</v>
      </c>
      <c r="G31" s="11">
        <f t="shared" si="8"/>
        <v>540770.3999999999</v>
      </c>
      <c r="H31" s="11">
        <v>0</v>
      </c>
      <c r="I31" s="11">
        <f t="shared" si="9"/>
        <v>69000</v>
      </c>
      <c r="J31" s="74">
        <f t="shared" si="10"/>
        <v>609770.3999999999</v>
      </c>
    </row>
    <row r="32" spans="1:10" ht="12.75">
      <c r="A32" s="75" t="s">
        <v>165</v>
      </c>
      <c r="B32" s="72" t="s">
        <v>27</v>
      </c>
      <c r="C32" s="86">
        <v>16250</v>
      </c>
      <c r="D32" s="39">
        <f t="shared" si="6"/>
        <v>19175</v>
      </c>
      <c r="E32" s="40">
        <v>1</v>
      </c>
      <c r="F32" s="11">
        <f t="shared" si="7"/>
        <v>19175</v>
      </c>
      <c r="G32" s="11">
        <f t="shared" si="8"/>
        <v>115050</v>
      </c>
      <c r="H32" s="11">
        <v>0</v>
      </c>
      <c r="I32" s="11">
        <f t="shared" si="9"/>
        <v>17250</v>
      </c>
      <c r="J32" s="74">
        <f t="shared" si="10"/>
        <v>132300</v>
      </c>
    </row>
    <row r="33" spans="1:10" ht="12.75">
      <c r="A33" s="75" t="s">
        <v>166</v>
      </c>
      <c r="B33" s="72" t="s">
        <v>25</v>
      </c>
      <c r="C33" s="86">
        <v>15470</v>
      </c>
      <c r="D33" s="39">
        <f t="shared" si="6"/>
        <v>18254.6</v>
      </c>
      <c r="E33" s="40">
        <v>2</v>
      </c>
      <c r="F33" s="11">
        <f t="shared" si="7"/>
        <v>36509.2</v>
      </c>
      <c r="G33" s="11">
        <f t="shared" si="8"/>
        <v>219055.19999999998</v>
      </c>
      <c r="H33" s="11">
        <v>0</v>
      </c>
      <c r="I33" s="11">
        <f t="shared" si="9"/>
        <v>34500</v>
      </c>
      <c r="J33" s="74">
        <f t="shared" si="10"/>
        <v>253555.19999999998</v>
      </c>
    </row>
    <row r="34" spans="1:10" ht="12.75">
      <c r="A34" s="75" t="s">
        <v>167</v>
      </c>
      <c r="B34" s="72" t="s">
        <v>168</v>
      </c>
      <c r="C34" s="86">
        <v>17430</v>
      </c>
      <c r="D34" s="39">
        <f t="shared" si="6"/>
        <v>20567.399999999998</v>
      </c>
      <c r="E34" s="40">
        <v>1</v>
      </c>
      <c r="F34" s="11">
        <f t="shared" si="7"/>
        <v>20567.399999999998</v>
      </c>
      <c r="G34" s="11">
        <f t="shared" si="8"/>
        <v>123404.4</v>
      </c>
      <c r="H34" s="11">
        <v>0</v>
      </c>
      <c r="I34" s="11">
        <f t="shared" si="9"/>
        <v>17250</v>
      </c>
      <c r="J34" s="74">
        <f t="shared" si="10"/>
        <v>140654.4</v>
      </c>
    </row>
    <row r="35" spans="1:10" ht="12.75">
      <c r="A35" s="75" t="s">
        <v>38</v>
      </c>
      <c r="B35" s="72" t="s">
        <v>39</v>
      </c>
      <c r="C35" s="86">
        <v>15870</v>
      </c>
      <c r="D35" s="39">
        <f t="shared" si="6"/>
        <v>18726.6</v>
      </c>
      <c r="E35" s="40">
        <v>1</v>
      </c>
      <c r="F35" s="11">
        <f t="shared" si="7"/>
        <v>18726.6</v>
      </c>
      <c r="G35" s="11">
        <f t="shared" si="8"/>
        <v>112359.59999999999</v>
      </c>
      <c r="H35" s="11">
        <v>0</v>
      </c>
      <c r="I35" s="11">
        <f t="shared" si="9"/>
        <v>17250</v>
      </c>
      <c r="J35" s="74">
        <f t="shared" si="10"/>
        <v>129609.59999999999</v>
      </c>
    </row>
    <row r="36" spans="1:10" ht="12.75">
      <c r="A36" s="75" t="s">
        <v>169</v>
      </c>
      <c r="B36" s="72" t="s">
        <v>21</v>
      </c>
      <c r="C36" s="86">
        <v>16260</v>
      </c>
      <c r="D36" s="39">
        <f t="shared" si="6"/>
        <v>19186.8</v>
      </c>
      <c r="E36" s="40">
        <v>1</v>
      </c>
      <c r="F36" s="11">
        <f t="shared" si="7"/>
        <v>19186.8</v>
      </c>
      <c r="G36" s="11">
        <f t="shared" si="8"/>
        <v>115120.79999999999</v>
      </c>
      <c r="H36" s="11">
        <v>0</v>
      </c>
      <c r="I36" s="11">
        <f t="shared" si="9"/>
        <v>17250</v>
      </c>
      <c r="J36" s="74">
        <f t="shared" si="10"/>
        <v>132370.8</v>
      </c>
    </row>
    <row r="37" spans="1:10" ht="12.75">
      <c r="A37" s="75" t="s">
        <v>170</v>
      </c>
      <c r="B37" s="72" t="s">
        <v>39</v>
      </c>
      <c r="C37" s="86">
        <v>15870</v>
      </c>
      <c r="D37" s="39">
        <f t="shared" si="6"/>
        <v>18726.6</v>
      </c>
      <c r="E37" s="40">
        <v>2</v>
      </c>
      <c r="F37" s="11">
        <f t="shared" si="7"/>
        <v>37453.2</v>
      </c>
      <c r="G37" s="11">
        <f t="shared" si="8"/>
        <v>224719.19999999998</v>
      </c>
      <c r="H37" s="11">
        <v>0</v>
      </c>
      <c r="I37" s="11">
        <f t="shared" si="9"/>
        <v>34500</v>
      </c>
      <c r="J37" s="74">
        <f t="shared" si="10"/>
        <v>259219.19999999998</v>
      </c>
    </row>
    <row r="38" spans="1:10" ht="12.75">
      <c r="A38" s="75" t="s">
        <v>20</v>
      </c>
      <c r="B38" s="72" t="s">
        <v>21</v>
      </c>
      <c r="C38" s="86">
        <v>16260</v>
      </c>
      <c r="D38" s="39">
        <f t="shared" si="6"/>
        <v>19186.8</v>
      </c>
      <c r="E38" s="40">
        <v>15</v>
      </c>
      <c r="F38" s="11">
        <f t="shared" si="7"/>
        <v>287802</v>
      </c>
      <c r="G38" s="11">
        <f t="shared" si="8"/>
        <v>1726812</v>
      </c>
      <c r="H38" s="11">
        <v>0</v>
      </c>
      <c r="I38" s="11">
        <f t="shared" si="9"/>
        <v>258750</v>
      </c>
      <c r="J38" s="74">
        <f t="shared" si="10"/>
        <v>1985562</v>
      </c>
    </row>
    <row r="39" spans="1:10" ht="12.75">
      <c r="A39" s="85" t="s">
        <v>121</v>
      </c>
      <c r="B39" s="72" t="s">
        <v>39</v>
      </c>
      <c r="C39" s="86">
        <v>15870</v>
      </c>
      <c r="D39" s="39">
        <f t="shared" si="6"/>
        <v>18726.6</v>
      </c>
      <c r="E39" s="40">
        <v>2</v>
      </c>
      <c r="F39" s="11">
        <f t="shared" si="7"/>
        <v>37453.2</v>
      </c>
      <c r="G39" s="11">
        <f t="shared" si="8"/>
        <v>224719.19999999998</v>
      </c>
      <c r="H39" s="11">
        <v>0</v>
      </c>
      <c r="I39" s="11">
        <f t="shared" si="9"/>
        <v>34500</v>
      </c>
      <c r="J39" s="74">
        <f t="shared" si="10"/>
        <v>259219.19999999998</v>
      </c>
    </row>
    <row r="40" spans="1:10" ht="12.75">
      <c r="A40" s="75" t="s">
        <v>171</v>
      </c>
      <c r="B40" s="72" t="s">
        <v>27</v>
      </c>
      <c r="C40" s="86">
        <v>16250</v>
      </c>
      <c r="D40" s="39">
        <f t="shared" si="6"/>
        <v>19175</v>
      </c>
      <c r="E40" s="40">
        <v>3</v>
      </c>
      <c r="F40" s="11">
        <f t="shared" si="7"/>
        <v>57525</v>
      </c>
      <c r="G40" s="11">
        <f t="shared" si="8"/>
        <v>345150</v>
      </c>
      <c r="H40" s="11">
        <v>0</v>
      </c>
      <c r="I40" s="11">
        <f t="shared" si="9"/>
        <v>51750</v>
      </c>
      <c r="J40" s="74">
        <f t="shared" si="10"/>
        <v>396900</v>
      </c>
    </row>
    <row r="41" spans="1:10" ht="12.75">
      <c r="A41" s="75" t="s">
        <v>172</v>
      </c>
      <c r="B41" s="72" t="s">
        <v>27</v>
      </c>
      <c r="C41" s="86">
        <v>16250</v>
      </c>
      <c r="D41" s="39">
        <f t="shared" si="6"/>
        <v>19175</v>
      </c>
      <c r="E41" s="40">
        <v>1</v>
      </c>
      <c r="F41" s="11">
        <f t="shared" si="7"/>
        <v>19175</v>
      </c>
      <c r="G41" s="11">
        <f t="shared" si="8"/>
        <v>115050</v>
      </c>
      <c r="H41" s="11">
        <v>0</v>
      </c>
      <c r="I41" s="11">
        <f t="shared" si="9"/>
        <v>17250</v>
      </c>
      <c r="J41" s="74">
        <f t="shared" si="10"/>
        <v>132300</v>
      </c>
    </row>
    <row r="42" spans="1:10" s="50" customFormat="1" ht="12.75">
      <c r="A42" s="90" t="s">
        <v>132</v>
      </c>
      <c r="B42" s="91" t="s">
        <v>27</v>
      </c>
      <c r="C42" s="100">
        <v>16250</v>
      </c>
      <c r="D42" s="41">
        <f t="shared" si="6"/>
        <v>19175</v>
      </c>
      <c r="E42" s="93">
        <v>1</v>
      </c>
      <c r="F42" s="94">
        <f t="shared" si="7"/>
        <v>19175</v>
      </c>
      <c r="G42" s="11">
        <f t="shared" si="8"/>
        <v>115050</v>
      </c>
      <c r="H42" s="11">
        <v>0</v>
      </c>
      <c r="I42" s="11">
        <f t="shared" si="9"/>
        <v>17250</v>
      </c>
      <c r="J42" s="74">
        <f t="shared" si="10"/>
        <v>132300</v>
      </c>
    </row>
    <row r="43" spans="1:10" ht="13.5" thickBot="1">
      <c r="A43" s="285" t="s">
        <v>58</v>
      </c>
      <c r="B43" s="286"/>
      <c r="C43" s="286"/>
      <c r="D43" s="286"/>
      <c r="E43" s="63">
        <f aca="true" t="shared" si="11" ref="E43:J43">SUM(E15:E42)</f>
        <v>70</v>
      </c>
      <c r="F43" s="64">
        <f t="shared" si="11"/>
        <v>1344250.0999999999</v>
      </c>
      <c r="G43" s="115">
        <f t="shared" si="11"/>
        <v>8065500.6</v>
      </c>
      <c r="H43" s="115">
        <f t="shared" si="11"/>
        <v>0</v>
      </c>
      <c r="I43" s="115">
        <f t="shared" si="11"/>
        <v>1207500</v>
      </c>
      <c r="J43" s="65">
        <f t="shared" si="11"/>
        <v>9273000.6</v>
      </c>
    </row>
    <row r="44" spans="1:10" ht="13.5" thickBot="1">
      <c r="A44" s="290" t="s">
        <v>94</v>
      </c>
      <c r="B44" s="291"/>
      <c r="C44" s="291"/>
      <c r="D44" s="292"/>
      <c r="E44" s="32">
        <f aca="true" t="shared" si="12" ref="E44:J44">SUM(E13+E43)</f>
        <v>80</v>
      </c>
      <c r="F44" s="23">
        <f t="shared" si="12"/>
        <v>1649934.9999999998</v>
      </c>
      <c r="G44" s="23">
        <f t="shared" si="12"/>
        <v>9899610</v>
      </c>
      <c r="H44" s="23">
        <f t="shared" si="12"/>
        <v>0</v>
      </c>
      <c r="I44" s="23">
        <f t="shared" si="12"/>
        <v>1380000</v>
      </c>
      <c r="J44" s="70">
        <f t="shared" si="12"/>
        <v>11279610</v>
      </c>
    </row>
    <row r="45" spans="2:10" ht="12.75">
      <c r="B45" s="49"/>
      <c r="C45" s="50"/>
      <c r="E45" s="30"/>
      <c r="F45" s="31"/>
      <c r="G45" s="159"/>
      <c r="H45" s="31"/>
      <c r="I45" s="31"/>
      <c r="J45" s="31"/>
    </row>
    <row r="46" spans="1:11" s="1" customFormat="1" ht="17.25" thickBot="1">
      <c r="A46" s="24" t="s">
        <v>227</v>
      </c>
      <c r="D46" s="2"/>
      <c r="G46" s="212"/>
      <c r="K46" s="3"/>
    </row>
    <row r="47" spans="1:10" ht="51.75" thickBot="1">
      <c r="A47" s="51" t="s">
        <v>0</v>
      </c>
      <c r="B47" s="52" t="s">
        <v>1</v>
      </c>
      <c r="C47" s="52" t="s">
        <v>2</v>
      </c>
      <c r="D47" s="52" t="s">
        <v>3</v>
      </c>
      <c r="E47" s="53" t="s">
        <v>28</v>
      </c>
      <c r="F47" s="54" t="s">
        <v>37</v>
      </c>
      <c r="G47" s="54" t="s">
        <v>4</v>
      </c>
      <c r="H47" s="54" t="s">
        <v>250</v>
      </c>
      <c r="I47" s="54" t="s">
        <v>251</v>
      </c>
      <c r="J47" s="55" t="s">
        <v>94</v>
      </c>
    </row>
    <row r="48" spans="1:19" s="1" customFormat="1" ht="13.5" thickBot="1">
      <c r="A48" s="56" t="s">
        <v>5</v>
      </c>
      <c r="B48" s="84"/>
      <c r="C48" s="84"/>
      <c r="D48" s="59"/>
      <c r="E48" s="58"/>
      <c r="F48" s="58"/>
      <c r="G48" s="58"/>
      <c r="H48" s="58"/>
      <c r="I48" s="58"/>
      <c r="J48" s="205"/>
      <c r="K48" s="3"/>
      <c r="S48" s="7"/>
    </row>
    <row r="49" spans="1:21" s="7" customFormat="1" ht="12.75">
      <c r="A49" s="208" t="s">
        <v>6</v>
      </c>
      <c r="B49" s="9" t="s">
        <v>7</v>
      </c>
      <c r="C49" s="10" t="s">
        <v>8</v>
      </c>
      <c r="D49" s="11">
        <f>42650*118%</f>
        <v>50327</v>
      </c>
      <c r="E49" s="12">
        <v>5</v>
      </c>
      <c r="F49" s="11">
        <f>E49*D49</f>
        <v>251635</v>
      </c>
      <c r="G49" s="11">
        <f>F49*6</f>
        <v>1509810</v>
      </c>
      <c r="H49" s="11">
        <f>(42650*25%)*6*E49</f>
        <v>319875</v>
      </c>
      <c r="I49" s="11">
        <f>(2500+375)*6*E49</f>
        <v>86250</v>
      </c>
      <c r="J49" s="74">
        <f>SUM(G49:I49)</f>
        <v>1915935</v>
      </c>
      <c r="K49" s="14"/>
      <c r="S49" s="15"/>
      <c r="U49" s="16"/>
    </row>
    <row r="50" spans="1:19" s="7" customFormat="1" ht="13.5" thickBot="1">
      <c r="A50" s="208" t="s">
        <v>9</v>
      </c>
      <c r="B50" s="9" t="s">
        <v>10</v>
      </c>
      <c r="C50" s="10">
        <v>26900</v>
      </c>
      <c r="D50" s="17">
        <f>C50*118%</f>
        <v>31742</v>
      </c>
      <c r="E50" s="12">
        <v>3</v>
      </c>
      <c r="F50" s="11">
        <f>E50*D50</f>
        <v>95226</v>
      </c>
      <c r="G50" s="11">
        <f>F50*6</f>
        <v>571356</v>
      </c>
      <c r="H50" s="11">
        <f>(C50*25%)*6*E50</f>
        <v>121050</v>
      </c>
      <c r="I50" s="11">
        <f>(2500+375)*6*E50</f>
        <v>51750</v>
      </c>
      <c r="J50" s="74">
        <f>SUM(G50:I50)</f>
        <v>744156</v>
      </c>
      <c r="K50" s="14"/>
      <c r="S50" s="15"/>
    </row>
    <row r="51" spans="1:19" s="1" customFormat="1" ht="13.5" thickBot="1">
      <c r="A51" s="56" t="s">
        <v>11</v>
      </c>
      <c r="B51" s="84"/>
      <c r="C51" s="84"/>
      <c r="D51" s="150"/>
      <c r="E51" s="151"/>
      <c r="F51" s="152"/>
      <c r="G51" s="152"/>
      <c r="H51" s="152"/>
      <c r="I51" s="153"/>
      <c r="J51" s="187"/>
      <c r="K51" s="14"/>
      <c r="S51" s="15"/>
    </row>
    <row r="52" spans="1:19" s="1" customFormat="1" ht="13.5" thickBot="1">
      <c r="A52" s="208" t="s">
        <v>14</v>
      </c>
      <c r="B52" s="9" t="s">
        <v>13</v>
      </c>
      <c r="C52" s="10">
        <v>20755</v>
      </c>
      <c r="D52" s="17">
        <f>C52*118%</f>
        <v>24490.899999999998</v>
      </c>
      <c r="E52" s="12">
        <v>1</v>
      </c>
      <c r="F52" s="11">
        <f>E52*D52</f>
        <v>24490.899999999998</v>
      </c>
      <c r="G52" s="11">
        <f>F52*6</f>
        <v>146945.4</v>
      </c>
      <c r="H52" s="11">
        <v>0</v>
      </c>
      <c r="I52" s="11">
        <f>(2500+375)*6*E52</f>
        <v>17250</v>
      </c>
      <c r="J52" s="74">
        <f>SUM(G52:I52)</f>
        <v>164195.4</v>
      </c>
      <c r="K52" s="14"/>
      <c r="S52" s="15"/>
    </row>
    <row r="53" spans="1:19" s="1" customFormat="1" ht="13.5" thickBot="1">
      <c r="A53" s="56" t="s">
        <v>19</v>
      </c>
      <c r="B53" s="84"/>
      <c r="C53" s="84"/>
      <c r="D53" s="150"/>
      <c r="E53" s="151"/>
      <c r="F53" s="152"/>
      <c r="G53" s="152"/>
      <c r="H53" s="152"/>
      <c r="I53" s="153"/>
      <c r="J53" s="187"/>
      <c r="K53" s="14"/>
      <c r="S53" s="15"/>
    </row>
    <row r="54" spans="1:19" s="1" customFormat="1" ht="12.75">
      <c r="A54" s="208" t="s">
        <v>20</v>
      </c>
      <c r="B54" s="9" t="s">
        <v>21</v>
      </c>
      <c r="C54" s="10">
        <v>16260</v>
      </c>
      <c r="D54" s="17">
        <f>C54*118%</f>
        <v>19186.8</v>
      </c>
      <c r="E54" s="12">
        <v>1</v>
      </c>
      <c r="F54" s="11">
        <f>E54*D54</f>
        <v>19186.8</v>
      </c>
      <c r="G54" s="11">
        <f>F54*6</f>
        <v>115120.79999999999</v>
      </c>
      <c r="H54" s="11">
        <v>0</v>
      </c>
      <c r="I54" s="11">
        <f>(2500+375)*6*E54</f>
        <v>17250</v>
      </c>
      <c r="J54" s="74">
        <f>SUM(G54:I54)</f>
        <v>132370.8</v>
      </c>
      <c r="K54" s="14"/>
      <c r="S54" s="15"/>
    </row>
    <row r="55" spans="1:19" s="1" customFormat="1" ht="13.5" thickBot="1">
      <c r="A55" s="208" t="s">
        <v>22</v>
      </c>
      <c r="B55" s="9" t="s">
        <v>23</v>
      </c>
      <c r="C55" s="10">
        <v>16520</v>
      </c>
      <c r="D55" s="17">
        <f>C55*118%</f>
        <v>19493.6</v>
      </c>
      <c r="E55" s="12">
        <v>1</v>
      </c>
      <c r="F55" s="11">
        <f>E55*D55</f>
        <v>19493.6</v>
      </c>
      <c r="G55" s="11">
        <f>F55*6</f>
        <v>116961.59999999999</v>
      </c>
      <c r="H55" s="11">
        <v>0</v>
      </c>
      <c r="I55" s="11">
        <f>(2500+375)*6*E55</f>
        <v>17250</v>
      </c>
      <c r="J55" s="74">
        <f>SUM(G55:I55)</f>
        <v>134211.59999999998</v>
      </c>
      <c r="K55" s="14"/>
      <c r="S55" s="15"/>
    </row>
    <row r="56" spans="1:19" s="19" customFormat="1" ht="13.5" thickBot="1">
      <c r="A56" s="287" t="s">
        <v>94</v>
      </c>
      <c r="B56" s="288"/>
      <c r="C56" s="288"/>
      <c r="D56" s="289"/>
      <c r="E56" s="209">
        <f aca="true" t="shared" si="13" ref="E56:J56">SUM(E49:E55)</f>
        <v>11</v>
      </c>
      <c r="F56" s="210">
        <f t="shared" si="13"/>
        <v>410032.3</v>
      </c>
      <c r="G56" s="210">
        <f t="shared" si="13"/>
        <v>2460193.8</v>
      </c>
      <c r="H56" s="210">
        <f t="shared" si="13"/>
        <v>440925</v>
      </c>
      <c r="I56" s="210">
        <f t="shared" si="13"/>
        <v>189750</v>
      </c>
      <c r="J56" s="211">
        <f t="shared" si="13"/>
        <v>3090868.8</v>
      </c>
      <c r="K56" s="14"/>
      <c r="S56" s="15"/>
    </row>
    <row r="57" spans="4:19" s="1" customFormat="1" ht="13.5" thickTop="1">
      <c r="D57" s="2"/>
      <c r="F57" s="20"/>
      <c r="G57" s="195"/>
      <c r="H57" s="20"/>
      <c r="I57" s="20"/>
      <c r="J57" s="20"/>
      <c r="K57" s="3"/>
      <c r="S57" s="7"/>
    </row>
    <row r="58" spans="1:10" ht="16.5">
      <c r="A58" s="24" t="s">
        <v>95</v>
      </c>
      <c r="E58" s="30"/>
      <c r="F58" s="31"/>
      <c r="G58" s="197"/>
      <c r="H58" s="31"/>
      <c r="I58" s="31"/>
      <c r="J58" s="31"/>
    </row>
    <row r="59" spans="5:10" ht="13.5" thickBot="1">
      <c r="E59" s="30"/>
      <c r="F59" s="31"/>
      <c r="G59" s="160"/>
      <c r="H59" s="31"/>
      <c r="I59" s="31"/>
      <c r="J59" s="31"/>
    </row>
    <row r="60" spans="1:10" ht="51.75" thickBot="1">
      <c r="A60" s="51" t="s">
        <v>0</v>
      </c>
      <c r="B60" s="52" t="s">
        <v>1</v>
      </c>
      <c r="C60" s="52" t="s">
        <v>2</v>
      </c>
      <c r="D60" s="52" t="s">
        <v>3</v>
      </c>
      <c r="E60" s="53" t="s">
        <v>28</v>
      </c>
      <c r="F60" s="54" t="s">
        <v>37</v>
      </c>
      <c r="G60" s="54" t="s">
        <v>4</v>
      </c>
      <c r="H60" s="54" t="s">
        <v>250</v>
      </c>
      <c r="I60" s="54" t="s">
        <v>251</v>
      </c>
      <c r="J60" s="55" t="s">
        <v>94</v>
      </c>
    </row>
    <row r="61" spans="1:10" ht="13.5" thickBot="1">
      <c r="A61" s="56" t="s">
        <v>5</v>
      </c>
      <c r="B61" s="84"/>
      <c r="C61" s="84"/>
      <c r="D61" s="59"/>
      <c r="E61" s="60"/>
      <c r="F61" s="61"/>
      <c r="G61" s="61"/>
      <c r="H61" s="61"/>
      <c r="I61" s="61"/>
      <c r="J61" s="62"/>
    </row>
    <row r="62" spans="1:10" ht="12.75">
      <c r="A62" s="206" t="s">
        <v>32</v>
      </c>
      <c r="B62" s="34" t="s">
        <v>31</v>
      </c>
      <c r="C62" s="35">
        <v>50905</v>
      </c>
      <c r="D62" s="35">
        <f>C62*118%</f>
        <v>60067.899999999994</v>
      </c>
      <c r="E62" s="36">
        <v>1</v>
      </c>
      <c r="F62" s="11">
        <f>E62*D62</f>
        <v>60067.899999999994</v>
      </c>
      <c r="G62" s="11">
        <f>F62*6</f>
        <v>360407.39999999997</v>
      </c>
      <c r="H62" s="106">
        <f>(C62*25%)*6*E62</f>
        <v>76357.5</v>
      </c>
      <c r="I62" s="11">
        <f>(2500+375)*6*E62</f>
        <v>17250</v>
      </c>
      <c r="J62" s="107">
        <f>SUM(G62:I62)</f>
        <v>454014.89999999997</v>
      </c>
    </row>
    <row r="63" spans="1:10" ht="12.75">
      <c r="A63" s="207" t="s">
        <v>51</v>
      </c>
      <c r="B63" s="38" t="s">
        <v>52</v>
      </c>
      <c r="C63" s="39">
        <v>37650</v>
      </c>
      <c r="D63" s="39">
        <f>C63*118%</f>
        <v>44427</v>
      </c>
      <c r="E63" s="40">
        <v>10</v>
      </c>
      <c r="F63" s="11">
        <f>E63*D63</f>
        <v>444270</v>
      </c>
      <c r="G63" s="11">
        <f>F63*6</f>
        <v>2665620</v>
      </c>
      <c r="H63" s="11">
        <f>(C63*25%)*6*E63</f>
        <v>564750</v>
      </c>
      <c r="I63" s="11">
        <f>(2500+375)*6*E63</f>
        <v>172500</v>
      </c>
      <c r="J63" s="74">
        <f>SUM(G63:I63)</f>
        <v>3402870</v>
      </c>
    </row>
    <row r="64" spans="1:10" ht="12.75">
      <c r="A64" s="207" t="s">
        <v>53</v>
      </c>
      <c r="B64" s="38" t="s">
        <v>34</v>
      </c>
      <c r="C64" s="39">
        <v>37650</v>
      </c>
      <c r="D64" s="39">
        <f>C64*118%</f>
        <v>44427</v>
      </c>
      <c r="E64" s="40">
        <v>1</v>
      </c>
      <c r="F64" s="11">
        <f>E64*D64</f>
        <v>44427</v>
      </c>
      <c r="G64" s="11">
        <f>F64*6</f>
        <v>266562</v>
      </c>
      <c r="H64" s="11">
        <f>(C64*25%)*6*E64</f>
        <v>56475</v>
      </c>
      <c r="I64" s="11">
        <f>(2500+375)*6*E64</f>
        <v>17250</v>
      </c>
      <c r="J64" s="74">
        <f>SUM(G64:I64)</f>
        <v>340287</v>
      </c>
    </row>
    <row r="65" spans="1:10" ht="12.75">
      <c r="A65" s="207" t="s">
        <v>55</v>
      </c>
      <c r="B65" s="38" t="s">
        <v>56</v>
      </c>
      <c r="C65" s="39">
        <v>25145</v>
      </c>
      <c r="D65" s="39">
        <f>C65*118%</f>
        <v>29671.1</v>
      </c>
      <c r="E65" s="40">
        <v>2</v>
      </c>
      <c r="F65" s="11">
        <f>E65*D65</f>
        <v>59342.2</v>
      </c>
      <c r="G65" s="11">
        <f>F65*6</f>
        <v>356053.19999999995</v>
      </c>
      <c r="H65" s="11">
        <f>(C65*25%)*6*E65</f>
        <v>75435</v>
      </c>
      <c r="I65" s="11">
        <f>(2500+375)*6*E65</f>
        <v>34500</v>
      </c>
      <c r="J65" s="74">
        <f>SUM(G65:I65)</f>
        <v>465988.19999999995</v>
      </c>
    </row>
    <row r="66" spans="1:10" ht="12.75">
      <c r="A66" s="207" t="s">
        <v>12</v>
      </c>
      <c r="B66" s="38" t="s">
        <v>13</v>
      </c>
      <c r="C66" s="39">
        <v>20755</v>
      </c>
      <c r="D66" s="39">
        <f>C66*118%</f>
        <v>24490.899999999998</v>
      </c>
      <c r="E66" s="40">
        <v>9</v>
      </c>
      <c r="F66" s="11">
        <f>E66*D66</f>
        <v>220418.09999999998</v>
      </c>
      <c r="G66" s="11">
        <f>F66*6</f>
        <v>1322508.5999999999</v>
      </c>
      <c r="H66" s="94">
        <f>(C66*25%)*6*E66</f>
        <v>280192.5</v>
      </c>
      <c r="I66" s="11">
        <f>(2500+375)*6*E66</f>
        <v>155250</v>
      </c>
      <c r="J66" s="95">
        <f>SUM(G66:I66)</f>
        <v>1757951.0999999999</v>
      </c>
    </row>
    <row r="67" spans="1:10" s="44" customFormat="1" ht="13.5" thickBot="1">
      <c r="A67" s="285" t="s">
        <v>58</v>
      </c>
      <c r="B67" s="286"/>
      <c r="C67" s="286"/>
      <c r="D67" s="286"/>
      <c r="E67" s="42">
        <f aca="true" t="shared" si="14" ref="E67:J67">SUM(E62:E66)</f>
        <v>23</v>
      </c>
      <c r="F67" s="43">
        <f t="shared" si="14"/>
        <v>828525.2</v>
      </c>
      <c r="G67" s="43">
        <f t="shared" si="14"/>
        <v>4971151.199999999</v>
      </c>
      <c r="H67" s="43">
        <f t="shared" si="14"/>
        <v>1053210</v>
      </c>
      <c r="I67" s="43">
        <f t="shared" si="14"/>
        <v>396750</v>
      </c>
      <c r="J67" s="65">
        <f t="shared" si="14"/>
        <v>6421111.2</v>
      </c>
    </row>
    <row r="68" spans="1:10" ht="13.5" thickBot="1">
      <c r="A68" s="56" t="s">
        <v>11</v>
      </c>
      <c r="B68" s="84"/>
      <c r="C68" s="84"/>
      <c r="D68" s="59"/>
      <c r="E68" s="60"/>
      <c r="F68" s="61"/>
      <c r="G68" s="61"/>
      <c r="H68" s="61"/>
      <c r="I68" s="61"/>
      <c r="J68" s="62"/>
    </row>
    <row r="69" spans="1:10" ht="12.75">
      <c r="A69" s="206" t="s">
        <v>61</v>
      </c>
      <c r="B69" s="38" t="s">
        <v>16</v>
      </c>
      <c r="C69" s="39">
        <v>25145</v>
      </c>
      <c r="D69" s="39">
        <f>C69*118%</f>
        <v>29671.1</v>
      </c>
      <c r="E69" s="40">
        <v>1</v>
      </c>
      <c r="F69" s="11">
        <f>E69*D69</f>
        <v>29671.1</v>
      </c>
      <c r="G69" s="11">
        <f>F69*6</f>
        <v>178026.59999999998</v>
      </c>
      <c r="H69" s="11">
        <v>0</v>
      </c>
      <c r="I69" s="11">
        <f>(2500+375)*6*E69</f>
        <v>17250</v>
      </c>
      <c r="J69" s="74">
        <f>SUM(G69:I69)</f>
        <v>195276.59999999998</v>
      </c>
    </row>
    <row r="70" spans="1:10" s="44" customFormat="1" ht="13.5" thickBot="1">
      <c r="A70" s="285" t="s">
        <v>58</v>
      </c>
      <c r="B70" s="286"/>
      <c r="C70" s="286"/>
      <c r="D70" s="286"/>
      <c r="E70" s="42">
        <f>SUM(E69:E69)</f>
        <v>1</v>
      </c>
      <c r="F70" s="45">
        <f>SUM(F69:F69)</f>
        <v>29671.1</v>
      </c>
      <c r="G70" s="45">
        <f>SUM(G69:G69)</f>
        <v>178026.59999999998</v>
      </c>
      <c r="H70" s="45">
        <v>0</v>
      </c>
      <c r="I70" s="11">
        <f>(2500+375)*6*E70</f>
        <v>17250</v>
      </c>
      <c r="J70" s="74">
        <f>SUM(G70:I70)</f>
        <v>195276.59999999998</v>
      </c>
    </row>
    <row r="71" spans="1:10" ht="13.5" thickBot="1">
      <c r="A71" s="293" t="s">
        <v>94</v>
      </c>
      <c r="B71" s="294"/>
      <c r="C71" s="294"/>
      <c r="D71" s="295"/>
      <c r="E71" s="32">
        <f aca="true" t="shared" si="15" ref="E71:J71">SUM(E67+E70)</f>
        <v>24</v>
      </c>
      <c r="F71" s="23">
        <f t="shared" si="15"/>
        <v>858196.2999999999</v>
      </c>
      <c r="G71" s="23">
        <f t="shared" si="15"/>
        <v>5149177.799999999</v>
      </c>
      <c r="H71" s="23">
        <f t="shared" si="15"/>
        <v>1053210</v>
      </c>
      <c r="I71" s="23">
        <f t="shared" si="15"/>
        <v>414000</v>
      </c>
      <c r="J71" s="70">
        <f t="shared" si="15"/>
        <v>6616387.8</v>
      </c>
    </row>
    <row r="72" ht="12.75">
      <c r="G72" s="146"/>
    </row>
    <row r="73" ht="13.5" thickBot="1">
      <c r="G73" s="147"/>
    </row>
    <row r="74" spans="1:10" ht="13.5" thickBot="1">
      <c r="A74" s="282" t="s">
        <v>94</v>
      </c>
      <c r="B74" s="283"/>
      <c r="C74" s="283"/>
      <c r="D74" s="284"/>
      <c r="E74" s="32">
        <f aca="true" t="shared" si="16" ref="E74:J74">SUM(E44+E56+E71)</f>
        <v>115</v>
      </c>
      <c r="F74" s="23">
        <f t="shared" si="16"/>
        <v>2918163.5999999996</v>
      </c>
      <c r="G74" s="23">
        <f t="shared" si="16"/>
        <v>17508981.6</v>
      </c>
      <c r="H74" s="23">
        <f t="shared" si="16"/>
        <v>1494135</v>
      </c>
      <c r="I74" s="23">
        <f t="shared" si="16"/>
        <v>1983750</v>
      </c>
      <c r="J74" s="70">
        <f t="shared" si="16"/>
        <v>20986866.6</v>
      </c>
    </row>
    <row r="75" ht="12.75">
      <c r="A75" s="146"/>
    </row>
  </sheetData>
  <mergeCells count="8">
    <mergeCell ref="A74:D74"/>
    <mergeCell ref="A43:D43"/>
    <mergeCell ref="A13:D13"/>
    <mergeCell ref="A67:D67"/>
    <mergeCell ref="A70:D70"/>
    <mergeCell ref="A56:D56"/>
    <mergeCell ref="A44:D44"/>
    <mergeCell ref="A71:D71"/>
  </mergeCells>
  <printOptions/>
  <pageMargins left="0.21" right="0.26" top="0.25" bottom="0.35" header="0.2" footer="0.3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pane xSplit="1" ySplit="4" topLeftCell="D41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H47" sqref="H47"/>
    </sheetView>
  </sheetViews>
  <sheetFormatPr defaultColWidth="9.140625" defaultRowHeight="12.75"/>
  <cols>
    <col min="1" max="1" width="40.421875" style="0" customWidth="1"/>
    <col min="2" max="2" width="12.421875" style="0" bestFit="1" customWidth="1"/>
    <col min="3" max="3" width="12.00390625" style="0" bestFit="1" customWidth="1"/>
    <col min="4" max="4" width="11.8515625" style="0" bestFit="1" customWidth="1"/>
    <col min="5" max="5" width="11.00390625" style="0" customWidth="1"/>
    <col min="6" max="6" width="16.57421875" style="0" customWidth="1"/>
    <col min="7" max="7" width="14.57421875" style="0" bestFit="1" customWidth="1"/>
    <col min="8" max="8" width="12.8515625" style="0" bestFit="1" customWidth="1"/>
    <col min="9" max="9" width="13.421875" style="0" bestFit="1" customWidth="1"/>
    <col min="10" max="10" width="15.57421875" style="0" bestFit="1" customWidth="1"/>
  </cols>
  <sheetData>
    <row r="1" spans="1:7" ht="16.5">
      <c r="A1" s="24" t="s">
        <v>133</v>
      </c>
      <c r="B1" s="49"/>
      <c r="C1" s="50"/>
      <c r="E1" s="30"/>
      <c r="F1" s="31"/>
      <c r="G1" s="31"/>
    </row>
    <row r="2" spans="2:7" ht="13.5" thickBot="1">
      <c r="B2" s="49"/>
      <c r="C2" s="50"/>
      <c r="E2" s="30"/>
      <c r="F2" s="31"/>
      <c r="G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45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204</v>
      </c>
      <c r="B5" s="72" t="s">
        <v>60</v>
      </c>
      <c r="C5" s="98">
        <v>32750</v>
      </c>
      <c r="D5" s="39">
        <f aca="true" t="shared" si="0" ref="D5:D15">C5*118%</f>
        <v>38645</v>
      </c>
      <c r="E5" s="40">
        <v>3</v>
      </c>
      <c r="F5" s="11">
        <f aca="true" t="shared" si="1" ref="F5:F15">E5*D5</f>
        <v>115935</v>
      </c>
      <c r="G5" s="106">
        <f aca="true" t="shared" si="2" ref="G5:G15">F5*6</f>
        <v>695610</v>
      </c>
      <c r="H5" s="114">
        <v>0</v>
      </c>
      <c r="I5" s="111">
        <f>(2500+375)*6*E5</f>
        <v>51750</v>
      </c>
      <c r="J5" s="74">
        <f>SUM(G5:I5)</f>
        <v>747360</v>
      </c>
    </row>
    <row r="6" spans="1:10" ht="12.75">
      <c r="A6" s="71" t="s">
        <v>205</v>
      </c>
      <c r="B6" s="72" t="s">
        <v>192</v>
      </c>
      <c r="C6" s="98">
        <v>49205</v>
      </c>
      <c r="D6" s="39">
        <f t="shared" si="0"/>
        <v>58061.899999999994</v>
      </c>
      <c r="E6" s="40">
        <v>1</v>
      </c>
      <c r="F6" s="11">
        <f t="shared" si="1"/>
        <v>58061.899999999994</v>
      </c>
      <c r="G6" s="11">
        <f t="shared" si="2"/>
        <v>348371.39999999997</v>
      </c>
      <c r="H6" s="114">
        <v>0</v>
      </c>
      <c r="I6" s="111">
        <f aca="true" t="shared" si="3" ref="I6:I15">(2500+375)*6*E6</f>
        <v>17250</v>
      </c>
      <c r="J6" s="74">
        <f aca="true" t="shared" si="4" ref="J6:J15">SUM(G6:I6)</f>
        <v>365621.39999999997</v>
      </c>
    </row>
    <row r="7" spans="1:10" ht="12.75">
      <c r="A7" s="71" t="s">
        <v>206</v>
      </c>
      <c r="B7" s="72" t="s">
        <v>181</v>
      </c>
      <c r="C7" s="98">
        <v>45905</v>
      </c>
      <c r="D7" s="39">
        <f t="shared" si="0"/>
        <v>54167.899999999994</v>
      </c>
      <c r="E7" s="40">
        <v>1</v>
      </c>
      <c r="F7" s="11">
        <f t="shared" si="1"/>
        <v>54167.899999999994</v>
      </c>
      <c r="G7" s="11">
        <f t="shared" si="2"/>
        <v>325007.39999999997</v>
      </c>
      <c r="H7" s="114">
        <v>0</v>
      </c>
      <c r="I7" s="111">
        <f t="shared" si="3"/>
        <v>17250</v>
      </c>
      <c r="J7" s="74">
        <f t="shared" si="4"/>
        <v>342257.39999999997</v>
      </c>
    </row>
    <row r="8" spans="1:10" ht="12.75">
      <c r="A8" s="71" t="s">
        <v>207</v>
      </c>
      <c r="B8" s="72" t="s">
        <v>181</v>
      </c>
      <c r="C8" s="98">
        <v>45905</v>
      </c>
      <c r="D8" s="39">
        <f t="shared" si="0"/>
        <v>54167.899999999994</v>
      </c>
      <c r="E8" s="40">
        <v>1</v>
      </c>
      <c r="F8" s="11">
        <f t="shared" si="1"/>
        <v>54167.899999999994</v>
      </c>
      <c r="G8" s="11">
        <f t="shared" si="2"/>
        <v>325007.39999999997</v>
      </c>
      <c r="H8" s="114">
        <v>0</v>
      </c>
      <c r="I8" s="111">
        <f t="shared" si="3"/>
        <v>17250</v>
      </c>
      <c r="J8" s="74">
        <f t="shared" si="4"/>
        <v>342257.39999999997</v>
      </c>
    </row>
    <row r="9" spans="1:10" ht="12.75">
      <c r="A9" s="71" t="s">
        <v>208</v>
      </c>
      <c r="B9" s="72" t="s">
        <v>60</v>
      </c>
      <c r="C9" s="98">
        <v>32750</v>
      </c>
      <c r="D9" s="39">
        <f t="shared" si="0"/>
        <v>38645</v>
      </c>
      <c r="E9" s="40">
        <v>1</v>
      </c>
      <c r="F9" s="11">
        <f t="shared" si="1"/>
        <v>38645</v>
      </c>
      <c r="G9" s="11">
        <f t="shared" si="2"/>
        <v>231870</v>
      </c>
      <c r="H9" s="114">
        <v>0</v>
      </c>
      <c r="I9" s="111">
        <f t="shared" si="3"/>
        <v>17250</v>
      </c>
      <c r="J9" s="74">
        <f t="shared" si="4"/>
        <v>249120</v>
      </c>
    </row>
    <row r="10" spans="1:10" ht="12.75">
      <c r="A10" s="71" t="s">
        <v>209</v>
      </c>
      <c r="B10" s="72" t="s">
        <v>181</v>
      </c>
      <c r="C10" s="98">
        <v>45905</v>
      </c>
      <c r="D10" s="39">
        <f t="shared" si="0"/>
        <v>54167.899999999994</v>
      </c>
      <c r="E10" s="40">
        <v>1</v>
      </c>
      <c r="F10" s="11">
        <f t="shared" si="1"/>
        <v>54167.899999999994</v>
      </c>
      <c r="G10" s="11">
        <f t="shared" si="2"/>
        <v>325007.39999999997</v>
      </c>
      <c r="H10" s="114">
        <v>0</v>
      </c>
      <c r="I10" s="111">
        <f t="shared" si="3"/>
        <v>17250</v>
      </c>
      <c r="J10" s="74">
        <f t="shared" si="4"/>
        <v>342257.39999999997</v>
      </c>
    </row>
    <row r="11" spans="1:10" ht="12.75">
      <c r="A11" s="71" t="s">
        <v>184</v>
      </c>
      <c r="B11" s="72" t="s">
        <v>76</v>
      </c>
      <c r="C11" s="98">
        <v>25145</v>
      </c>
      <c r="D11" s="39">
        <f t="shared" si="0"/>
        <v>29671.1</v>
      </c>
      <c r="E11" s="40">
        <v>1</v>
      </c>
      <c r="F11" s="11">
        <f t="shared" si="1"/>
        <v>29671.1</v>
      </c>
      <c r="G11" s="11">
        <f t="shared" si="2"/>
        <v>178026.59999999998</v>
      </c>
      <c r="H11" s="114">
        <v>0</v>
      </c>
      <c r="I11" s="111">
        <f t="shared" si="3"/>
        <v>17250</v>
      </c>
      <c r="J11" s="74">
        <f t="shared" si="4"/>
        <v>195276.59999999998</v>
      </c>
    </row>
    <row r="12" spans="1:10" ht="12.75">
      <c r="A12" s="71" t="s">
        <v>143</v>
      </c>
      <c r="B12" s="72" t="s">
        <v>60</v>
      </c>
      <c r="C12" s="98">
        <v>32750</v>
      </c>
      <c r="D12" s="39">
        <f t="shared" si="0"/>
        <v>38645</v>
      </c>
      <c r="E12" s="40">
        <v>1</v>
      </c>
      <c r="F12" s="11">
        <f t="shared" si="1"/>
        <v>38645</v>
      </c>
      <c r="G12" s="11">
        <f t="shared" si="2"/>
        <v>231870</v>
      </c>
      <c r="H12" s="114">
        <v>0</v>
      </c>
      <c r="I12" s="111">
        <f t="shared" si="3"/>
        <v>17250</v>
      </c>
      <c r="J12" s="74">
        <f t="shared" si="4"/>
        <v>249120</v>
      </c>
    </row>
    <row r="13" spans="1:10" ht="12.75">
      <c r="A13" s="71" t="s">
        <v>210</v>
      </c>
      <c r="B13" s="72" t="s">
        <v>76</v>
      </c>
      <c r="C13" s="98">
        <v>25145</v>
      </c>
      <c r="D13" s="39">
        <f t="shared" si="0"/>
        <v>29671.1</v>
      </c>
      <c r="E13" s="40">
        <v>1</v>
      </c>
      <c r="F13" s="11">
        <f t="shared" si="1"/>
        <v>29671.1</v>
      </c>
      <c r="G13" s="11">
        <f t="shared" si="2"/>
        <v>178026.59999999998</v>
      </c>
      <c r="H13" s="114">
        <v>0</v>
      </c>
      <c r="I13" s="111">
        <f t="shared" si="3"/>
        <v>17250</v>
      </c>
      <c r="J13" s="74">
        <f t="shared" si="4"/>
        <v>195276.59999999998</v>
      </c>
    </row>
    <row r="14" spans="1:10" ht="12.75">
      <c r="A14" s="71" t="s">
        <v>211</v>
      </c>
      <c r="B14" s="72" t="s">
        <v>76</v>
      </c>
      <c r="C14" s="98">
        <v>25145</v>
      </c>
      <c r="D14" s="39">
        <f t="shared" si="0"/>
        <v>29671.1</v>
      </c>
      <c r="E14" s="40">
        <v>1</v>
      </c>
      <c r="F14" s="11">
        <f t="shared" si="1"/>
        <v>29671.1</v>
      </c>
      <c r="G14" s="11">
        <f t="shared" si="2"/>
        <v>178026.59999999998</v>
      </c>
      <c r="H14" s="114">
        <v>0</v>
      </c>
      <c r="I14" s="111">
        <f t="shared" si="3"/>
        <v>17250</v>
      </c>
      <c r="J14" s="74">
        <f t="shared" si="4"/>
        <v>195276.59999999998</v>
      </c>
    </row>
    <row r="15" spans="1:10" ht="12.75">
      <c r="A15" s="71" t="s">
        <v>182</v>
      </c>
      <c r="B15" s="72" t="s">
        <v>76</v>
      </c>
      <c r="C15" s="98">
        <v>25145</v>
      </c>
      <c r="D15" s="39">
        <f t="shared" si="0"/>
        <v>29671.1</v>
      </c>
      <c r="E15" s="40">
        <v>1</v>
      </c>
      <c r="F15" s="11">
        <f t="shared" si="1"/>
        <v>29671.1</v>
      </c>
      <c r="G15" s="11">
        <f t="shared" si="2"/>
        <v>178026.59999999998</v>
      </c>
      <c r="H15" s="114">
        <v>0</v>
      </c>
      <c r="I15" s="111">
        <f t="shared" si="3"/>
        <v>17250</v>
      </c>
      <c r="J15" s="74">
        <f t="shared" si="4"/>
        <v>195276.59999999998</v>
      </c>
    </row>
    <row r="16" spans="1:10" ht="13.5" thickBot="1">
      <c r="A16" s="285" t="s">
        <v>58</v>
      </c>
      <c r="B16" s="286"/>
      <c r="C16" s="286"/>
      <c r="D16" s="286"/>
      <c r="E16" s="63">
        <f aca="true" t="shared" si="5" ref="E16:J16">SUM(E5:E15)</f>
        <v>13</v>
      </c>
      <c r="F16" s="64">
        <f t="shared" si="5"/>
        <v>532474.9999999999</v>
      </c>
      <c r="G16" s="115">
        <f t="shared" si="5"/>
        <v>3194850</v>
      </c>
      <c r="H16" s="115">
        <f t="shared" si="5"/>
        <v>0</v>
      </c>
      <c r="I16" s="164">
        <f t="shared" si="5"/>
        <v>224250</v>
      </c>
      <c r="J16" s="65">
        <f t="shared" si="5"/>
        <v>3419100</v>
      </c>
    </row>
    <row r="17" spans="1:10" ht="13.5" thickBot="1">
      <c r="A17" s="56" t="s">
        <v>79</v>
      </c>
      <c r="B17" s="57"/>
      <c r="C17" s="58"/>
      <c r="D17" s="59"/>
      <c r="E17" s="60"/>
      <c r="F17" s="61"/>
      <c r="G17" s="61"/>
      <c r="H17" s="61"/>
      <c r="I17" s="61"/>
      <c r="J17" s="62"/>
    </row>
    <row r="18" spans="1:10" ht="12.75">
      <c r="A18" s="71" t="s">
        <v>93</v>
      </c>
      <c r="B18" s="72" t="s">
        <v>27</v>
      </c>
      <c r="C18" s="86">
        <v>16250</v>
      </c>
      <c r="D18" s="39">
        <f aca="true" t="shared" si="6" ref="D18:D23">C18*118%</f>
        <v>19175</v>
      </c>
      <c r="E18" s="40">
        <v>1</v>
      </c>
      <c r="F18" s="11">
        <f aca="true" t="shared" si="7" ref="F18:F23">E18*D18</f>
        <v>19175</v>
      </c>
      <c r="G18" s="106">
        <f aca="true" t="shared" si="8" ref="G18:G23">F18*6</f>
        <v>115050</v>
      </c>
      <c r="H18" s="114">
        <v>0</v>
      </c>
      <c r="I18" s="111">
        <f aca="true" t="shared" si="9" ref="I18:I23">(2500+375)*6*E18</f>
        <v>17250</v>
      </c>
      <c r="J18" s="107">
        <f aca="true" t="shared" si="10" ref="J18:J23">SUM(G18:I18)</f>
        <v>132300</v>
      </c>
    </row>
    <row r="19" spans="1:10" ht="12.75">
      <c r="A19" s="75" t="s">
        <v>24</v>
      </c>
      <c r="B19" s="72" t="s">
        <v>25</v>
      </c>
      <c r="C19" s="86">
        <v>15470</v>
      </c>
      <c r="D19" s="39">
        <f t="shared" si="6"/>
        <v>18254.6</v>
      </c>
      <c r="E19" s="40">
        <v>2</v>
      </c>
      <c r="F19" s="11">
        <f t="shared" si="7"/>
        <v>36509.2</v>
      </c>
      <c r="G19" s="11">
        <f t="shared" si="8"/>
        <v>219055.19999999998</v>
      </c>
      <c r="H19" s="114">
        <v>0</v>
      </c>
      <c r="I19" s="111">
        <f t="shared" si="9"/>
        <v>34500</v>
      </c>
      <c r="J19" s="74">
        <f t="shared" si="10"/>
        <v>253555.19999999998</v>
      </c>
    </row>
    <row r="20" spans="1:10" ht="12.75">
      <c r="A20" s="71" t="s">
        <v>92</v>
      </c>
      <c r="B20" s="72" t="s">
        <v>39</v>
      </c>
      <c r="C20" s="86">
        <v>15870</v>
      </c>
      <c r="D20" s="39">
        <f t="shared" si="6"/>
        <v>18726.6</v>
      </c>
      <c r="E20" s="40">
        <v>2</v>
      </c>
      <c r="F20" s="11">
        <f t="shared" si="7"/>
        <v>37453.2</v>
      </c>
      <c r="G20" s="11">
        <f t="shared" si="8"/>
        <v>224719.19999999998</v>
      </c>
      <c r="H20" s="114">
        <v>0</v>
      </c>
      <c r="I20" s="111">
        <f t="shared" si="9"/>
        <v>34500</v>
      </c>
      <c r="J20" s="74">
        <f t="shared" si="10"/>
        <v>259219.19999999998</v>
      </c>
    </row>
    <row r="21" spans="1:10" ht="12.75">
      <c r="A21" s="75" t="s">
        <v>149</v>
      </c>
      <c r="B21" s="72" t="s">
        <v>27</v>
      </c>
      <c r="C21" s="86">
        <v>16250</v>
      </c>
      <c r="D21" s="39">
        <f t="shared" si="6"/>
        <v>19175</v>
      </c>
      <c r="E21" s="40">
        <v>1</v>
      </c>
      <c r="F21" s="11">
        <f t="shared" si="7"/>
        <v>19175</v>
      </c>
      <c r="G21" s="11">
        <f t="shared" si="8"/>
        <v>115050</v>
      </c>
      <c r="H21" s="114">
        <v>0</v>
      </c>
      <c r="I21" s="111">
        <f t="shared" si="9"/>
        <v>17250</v>
      </c>
      <c r="J21" s="74">
        <f t="shared" si="10"/>
        <v>132300</v>
      </c>
    </row>
    <row r="22" spans="1:10" ht="12.75">
      <c r="A22" s="75" t="s">
        <v>20</v>
      </c>
      <c r="B22" s="72" t="s">
        <v>21</v>
      </c>
      <c r="C22" s="86">
        <v>16260</v>
      </c>
      <c r="D22" s="39">
        <f t="shared" si="6"/>
        <v>19186.8</v>
      </c>
      <c r="E22" s="40">
        <v>10</v>
      </c>
      <c r="F22" s="11">
        <f t="shared" si="7"/>
        <v>191868</v>
      </c>
      <c r="G22" s="11">
        <f t="shared" si="8"/>
        <v>1151208</v>
      </c>
      <c r="H22" s="114">
        <v>0</v>
      </c>
      <c r="I22" s="111">
        <f t="shared" si="9"/>
        <v>172500</v>
      </c>
      <c r="J22" s="74">
        <f t="shared" si="10"/>
        <v>1323708</v>
      </c>
    </row>
    <row r="23" spans="1:10" ht="12.75">
      <c r="A23" s="184" t="s">
        <v>121</v>
      </c>
      <c r="B23" s="91" t="s">
        <v>39</v>
      </c>
      <c r="C23" s="100">
        <v>15870</v>
      </c>
      <c r="D23" s="41">
        <f t="shared" si="6"/>
        <v>18726.6</v>
      </c>
      <c r="E23" s="93">
        <v>1</v>
      </c>
      <c r="F23" s="94">
        <f t="shared" si="7"/>
        <v>18726.6</v>
      </c>
      <c r="G23" s="94">
        <f t="shared" si="8"/>
        <v>112359.59999999999</v>
      </c>
      <c r="H23" s="94">
        <v>0</v>
      </c>
      <c r="I23" s="111">
        <f t="shared" si="9"/>
        <v>17250</v>
      </c>
      <c r="J23" s="95">
        <f t="shared" si="10"/>
        <v>129609.59999999999</v>
      </c>
    </row>
    <row r="24" spans="1:10" ht="13.5" thickBot="1">
      <c r="A24" s="285" t="s">
        <v>58</v>
      </c>
      <c r="B24" s="286"/>
      <c r="C24" s="286"/>
      <c r="D24" s="286"/>
      <c r="E24" s="63">
        <f aca="true" t="shared" si="11" ref="E24:J24">SUM(E18:E23)</f>
        <v>17</v>
      </c>
      <c r="F24" s="64">
        <f t="shared" si="11"/>
        <v>322907</v>
      </c>
      <c r="G24" s="115">
        <f t="shared" si="11"/>
        <v>1937442</v>
      </c>
      <c r="H24" s="115">
        <f t="shared" si="11"/>
        <v>0</v>
      </c>
      <c r="I24" s="115">
        <f t="shared" si="11"/>
        <v>293250</v>
      </c>
      <c r="J24" s="161">
        <f t="shared" si="11"/>
        <v>2230692</v>
      </c>
    </row>
    <row r="25" spans="1:10" ht="13.5" thickBot="1">
      <c r="A25" s="66" t="s">
        <v>94</v>
      </c>
      <c r="B25" s="67"/>
      <c r="C25" s="68"/>
      <c r="D25" s="69"/>
      <c r="E25" s="32">
        <f aca="true" t="shared" si="12" ref="E25:J25">SUM(E16+E24)</f>
        <v>30</v>
      </c>
      <c r="F25" s="23">
        <f t="shared" si="12"/>
        <v>855381.9999999999</v>
      </c>
      <c r="G25" s="23">
        <f t="shared" si="12"/>
        <v>5132292</v>
      </c>
      <c r="H25" s="23">
        <f t="shared" si="12"/>
        <v>0</v>
      </c>
      <c r="I25" s="23">
        <f t="shared" si="12"/>
        <v>517500</v>
      </c>
      <c r="J25" s="158">
        <f t="shared" si="12"/>
        <v>5649792</v>
      </c>
    </row>
    <row r="26" spans="2:7" ht="12.75">
      <c r="B26" s="49"/>
      <c r="C26" s="50"/>
      <c r="E26" s="30"/>
      <c r="F26" s="31"/>
      <c r="G26" s="31"/>
    </row>
    <row r="27" spans="2:7" ht="12.75">
      <c r="B27" s="49"/>
      <c r="C27" s="50"/>
      <c r="E27" s="30"/>
      <c r="F27" s="31"/>
      <c r="G27" s="31"/>
    </row>
    <row r="29" spans="1:7" ht="16.5">
      <c r="A29" s="24" t="s">
        <v>133</v>
      </c>
      <c r="B29" s="49"/>
      <c r="C29" s="50"/>
      <c r="E29" s="30"/>
      <c r="F29" s="31"/>
      <c r="G29" s="31"/>
    </row>
    <row r="30" spans="2:7" ht="13.5" thickBot="1">
      <c r="B30" s="49"/>
      <c r="C30" s="50"/>
      <c r="E30" s="30"/>
      <c r="F30" s="31"/>
      <c r="G30" s="31"/>
    </row>
    <row r="31" spans="1:10" ht="39" thickBot="1">
      <c r="A31" s="51" t="s">
        <v>0</v>
      </c>
      <c r="B31" s="52" t="s">
        <v>1</v>
      </c>
      <c r="C31" s="52" t="s">
        <v>2</v>
      </c>
      <c r="D31" s="52" t="s">
        <v>3</v>
      </c>
      <c r="E31" s="53" t="s">
        <v>28</v>
      </c>
      <c r="F31" s="54" t="s">
        <v>37</v>
      </c>
      <c r="G31" s="54" t="s">
        <v>4</v>
      </c>
      <c r="H31" s="113" t="s">
        <v>250</v>
      </c>
      <c r="I31" s="110" t="s">
        <v>251</v>
      </c>
      <c r="J31" s="55" t="s">
        <v>94</v>
      </c>
    </row>
    <row r="32" spans="1:10" s="50" customFormat="1" ht="13.5" thickBot="1">
      <c r="A32" s="56" t="s">
        <v>79</v>
      </c>
      <c r="B32" s="57"/>
      <c r="C32" s="58"/>
      <c r="D32" s="59"/>
      <c r="E32" s="60"/>
      <c r="F32" s="61"/>
      <c r="G32" s="61"/>
      <c r="H32" s="61"/>
      <c r="I32" s="61"/>
      <c r="J32" s="62"/>
    </row>
    <row r="33" spans="1:10" s="50" customFormat="1" ht="12.75">
      <c r="A33" s="71" t="s">
        <v>82</v>
      </c>
      <c r="B33" s="72" t="s">
        <v>83</v>
      </c>
      <c r="C33" s="73">
        <v>21475</v>
      </c>
      <c r="D33" s="39">
        <f>C33*118%</f>
        <v>25340.5</v>
      </c>
      <c r="E33" s="40">
        <v>1</v>
      </c>
      <c r="F33" s="11">
        <f>E33*D33</f>
        <v>25340.5</v>
      </c>
      <c r="G33" s="106">
        <f>F33*6</f>
        <v>152043</v>
      </c>
      <c r="H33" s="114">
        <v>0</v>
      </c>
      <c r="I33" s="111">
        <f>(2500+375)*6*E33</f>
        <v>17250</v>
      </c>
      <c r="J33" s="74">
        <f>SUM(G33:I33)</f>
        <v>169293</v>
      </c>
    </row>
    <row r="34" spans="1:10" s="50" customFormat="1" ht="12.75">
      <c r="A34" s="75" t="s">
        <v>134</v>
      </c>
      <c r="B34" s="76" t="s">
        <v>27</v>
      </c>
      <c r="C34" s="73">
        <v>16250</v>
      </c>
      <c r="D34" s="39">
        <f>C34*118%</f>
        <v>19175</v>
      </c>
      <c r="E34" s="40">
        <v>1</v>
      </c>
      <c r="F34" s="11">
        <f>E34*D34</f>
        <v>19175</v>
      </c>
      <c r="G34" s="11">
        <f>F34*6</f>
        <v>115050</v>
      </c>
      <c r="H34" s="114">
        <v>0</v>
      </c>
      <c r="I34" s="111">
        <f>(2500+375)*6*E34</f>
        <v>17250</v>
      </c>
      <c r="J34" s="74">
        <f>SUM(G34:I34)</f>
        <v>132300</v>
      </c>
    </row>
    <row r="35" spans="1:10" s="50" customFormat="1" ht="12.75">
      <c r="A35" s="71" t="s">
        <v>135</v>
      </c>
      <c r="B35" s="76" t="s">
        <v>39</v>
      </c>
      <c r="C35" s="73">
        <v>15870</v>
      </c>
      <c r="D35" s="39">
        <f>C35*118%</f>
        <v>18726.6</v>
      </c>
      <c r="E35" s="40">
        <v>1</v>
      </c>
      <c r="F35" s="11">
        <f>E35*D35</f>
        <v>18726.6</v>
      </c>
      <c r="G35" s="11">
        <f>F35*6</f>
        <v>112359.59999999999</v>
      </c>
      <c r="H35" s="114">
        <v>0</v>
      </c>
      <c r="I35" s="111">
        <f>(2500+375)*6*E35</f>
        <v>17250</v>
      </c>
      <c r="J35" s="74">
        <f>SUM(G35:I35)</f>
        <v>129609.59999999999</v>
      </c>
    </row>
    <row r="36" spans="1:10" s="44" customFormat="1" ht="13.5" thickBot="1">
      <c r="A36" s="285" t="s">
        <v>58</v>
      </c>
      <c r="B36" s="286"/>
      <c r="C36" s="286"/>
      <c r="D36" s="286"/>
      <c r="E36" s="63">
        <f aca="true" t="shared" si="13" ref="E36:J36">SUM(E33:E35)</f>
        <v>3</v>
      </c>
      <c r="F36" s="64">
        <f t="shared" si="13"/>
        <v>63242.1</v>
      </c>
      <c r="G36" s="115">
        <f t="shared" si="13"/>
        <v>379452.6</v>
      </c>
      <c r="H36" s="115">
        <f t="shared" si="13"/>
        <v>0</v>
      </c>
      <c r="I36" s="163">
        <f t="shared" si="13"/>
        <v>51750</v>
      </c>
      <c r="J36" s="161">
        <f t="shared" si="13"/>
        <v>431202.6</v>
      </c>
    </row>
    <row r="37" spans="1:10" s="44" customFormat="1" ht="13.5" thickBot="1">
      <c r="A37" s="66" t="s">
        <v>94</v>
      </c>
      <c r="B37" s="67"/>
      <c r="C37" s="77"/>
      <c r="D37" s="69"/>
      <c r="E37" s="32">
        <f aca="true" t="shared" si="14" ref="E37:J37">SUM(E36)</f>
        <v>3</v>
      </c>
      <c r="F37" s="23">
        <f t="shared" si="14"/>
        <v>63242.1</v>
      </c>
      <c r="G37" s="23">
        <f t="shared" si="14"/>
        <v>379452.6</v>
      </c>
      <c r="H37" s="23">
        <f t="shared" si="14"/>
        <v>0</v>
      </c>
      <c r="I37" s="182">
        <f t="shared" si="14"/>
        <v>51750</v>
      </c>
      <c r="J37" s="158">
        <f t="shared" si="14"/>
        <v>431202.6</v>
      </c>
    </row>
    <row r="38" spans="1:7" s="82" customFormat="1" ht="12.75">
      <c r="A38" s="78"/>
      <c r="B38" s="78"/>
      <c r="C38" s="79"/>
      <c r="D38" s="80"/>
      <c r="E38" s="81"/>
      <c r="F38" s="14"/>
      <c r="G38" s="14"/>
    </row>
    <row r="41" spans="1:7" ht="16.5">
      <c r="A41" s="24" t="s">
        <v>102</v>
      </c>
      <c r="E41" s="30"/>
      <c r="F41" s="31"/>
      <c r="G41" s="31"/>
    </row>
    <row r="42" spans="5:7" ht="13.5" thickBot="1">
      <c r="E42" s="30"/>
      <c r="F42" s="31"/>
      <c r="G42" s="31"/>
    </row>
    <row r="43" spans="1:10" ht="39" thickBot="1">
      <c r="A43" s="51" t="s">
        <v>0</v>
      </c>
      <c r="B43" s="52" t="s">
        <v>1</v>
      </c>
      <c r="C43" s="52" t="s">
        <v>2</v>
      </c>
      <c r="D43" s="52" t="s">
        <v>3</v>
      </c>
      <c r="E43" s="53" t="s">
        <v>28</v>
      </c>
      <c r="F43" s="54" t="s">
        <v>37</v>
      </c>
      <c r="G43" s="54" t="s">
        <v>4</v>
      </c>
      <c r="H43" s="113" t="s">
        <v>250</v>
      </c>
      <c r="I43" s="110" t="s">
        <v>251</v>
      </c>
      <c r="J43" s="55" t="s">
        <v>94</v>
      </c>
    </row>
    <row r="44" spans="1:10" ht="13.5" thickBot="1">
      <c r="A44" s="129" t="s">
        <v>5</v>
      </c>
      <c r="B44" s="84"/>
      <c r="C44" s="84"/>
      <c r="D44" s="59"/>
      <c r="E44" s="60"/>
      <c r="F44" s="61"/>
      <c r="G44" s="154"/>
      <c r="H44" s="61"/>
      <c r="I44" s="61"/>
      <c r="J44" s="62"/>
    </row>
    <row r="45" spans="1:10" ht="12.75">
      <c r="A45" s="33" t="s">
        <v>32</v>
      </c>
      <c r="B45" s="34" t="s">
        <v>31</v>
      </c>
      <c r="C45" s="35">
        <v>50905</v>
      </c>
      <c r="D45" s="35">
        <f>C45*118%</f>
        <v>60067.899999999994</v>
      </c>
      <c r="E45" s="36">
        <v>2</v>
      </c>
      <c r="F45" s="11">
        <f>E45*D45</f>
        <v>120135.79999999999</v>
      </c>
      <c r="G45" s="11">
        <f>F45*6</f>
        <v>720814.7999999999</v>
      </c>
      <c r="H45" s="114">
        <f>(C45*25%)*6*E45</f>
        <v>152715</v>
      </c>
      <c r="I45" s="111">
        <f>(2500+375)*6*E45</f>
        <v>34500</v>
      </c>
      <c r="J45" s="107">
        <f>SUM(G45:I45)</f>
        <v>908029.7999999999</v>
      </c>
    </row>
    <row r="46" spans="1:10" ht="12.75">
      <c r="A46" s="37" t="s">
        <v>51</v>
      </c>
      <c r="B46" s="38" t="s">
        <v>52</v>
      </c>
      <c r="C46" s="39">
        <v>37650</v>
      </c>
      <c r="D46" s="39">
        <f>C46*118%</f>
        <v>44427</v>
      </c>
      <c r="E46" s="40">
        <v>8</v>
      </c>
      <c r="F46" s="11">
        <f>E46*D46</f>
        <v>355416</v>
      </c>
      <c r="G46" s="11">
        <f>F46*6</f>
        <v>2132496</v>
      </c>
      <c r="H46" s="114">
        <f>(C46*25%)*6*E46</f>
        <v>451800</v>
      </c>
      <c r="I46" s="111">
        <f>(2500+375)*6*E46</f>
        <v>138000</v>
      </c>
      <c r="J46" s="95">
        <f>SUM(G46:I46)</f>
        <v>2722296</v>
      </c>
    </row>
    <row r="47" spans="1:10" s="44" customFormat="1" ht="13.5" thickBot="1">
      <c r="A47" s="298" t="s">
        <v>58</v>
      </c>
      <c r="B47" s="272"/>
      <c r="C47" s="272"/>
      <c r="D47" s="273"/>
      <c r="E47" s="42">
        <f aca="true" t="shared" si="15" ref="E47:J47">SUM(E45:E46)</f>
        <v>10</v>
      </c>
      <c r="F47" s="43">
        <f t="shared" si="15"/>
        <v>475551.8</v>
      </c>
      <c r="G47" s="43">
        <f t="shared" si="15"/>
        <v>2853310.8</v>
      </c>
      <c r="H47" s="43">
        <f t="shared" si="15"/>
        <v>604515</v>
      </c>
      <c r="I47" s="43">
        <f t="shared" si="15"/>
        <v>172500</v>
      </c>
      <c r="J47" s="155">
        <f t="shared" si="15"/>
        <v>3630325.8</v>
      </c>
    </row>
    <row r="48" spans="1:10" ht="13.5" thickBot="1">
      <c r="A48" s="129" t="s">
        <v>45</v>
      </c>
      <c r="B48" s="84"/>
      <c r="C48" s="84"/>
      <c r="D48" s="59"/>
      <c r="E48" s="60"/>
      <c r="F48" s="61"/>
      <c r="G48" s="61"/>
      <c r="H48" s="61"/>
      <c r="I48" s="61"/>
      <c r="J48" s="62"/>
    </row>
    <row r="49" spans="1:10" ht="12.75">
      <c r="A49" s="37" t="s">
        <v>77</v>
      </c>
      <c r="B49" s="38" t="s">
        <v>76</v>
      </c>
      <c r="C49" s="39">
        <v>25145</v>
      </c>
      <c r="D49" s="39">
        <f>C49*118%</f>
        <v>29671.1</v>
      </c>
      <c r="E49" s="40">
        <v>2</v>
      </c>
      <c r="F49" s="11">
        <f>E49*D49</f>
        <v>59342.2</v>
      </c>
      <c r="G49" s="11">
        <f>F49*6</f>
        <v>356053.19999999995</v>
      </c>
      <c r="H49" s="114">
        <v>0</v>
      </c>
      <c r="I49" s="111">
        <f>(2500+375)*6*E49</f>
        <v>34500</v>
      </c>
      <c r="J49" s="74">
        <f>SUM(G49:I49)</f>
        <v>390553.19999999995</v>
      </c>
    </row>
    <row r="50" spans="1:10" s="44" customFormat="1" ht="13.5" thickBot="1">
      <c r="A50" s="298" t="s">
        <v>58</v>
      </c>
      <c r="B50" s="272"/>
      <c r="C50" s="272"/>
      <c r="D50" s="273"/>
      <c r="E50" s="42">
        <f aca="true" t="shared" si="16" ref="E50:J50">SUM(E49:E49)</f>
        <v>2</v>
      </c>
      <c r="F50" s="45">
        <f t="shared" si="16"/>
        <v>59342.2</v>
      </c>
      <c r="G50" s="45">
        <f t="shared" si="16"/>
        <v>356053.19999999995</v>
      </c>
      <c r="H50" s="45">
        <f t="shared" si="16"/>
        <v>0</v>
      </c>
      <c r="I50" s="45">
        <f t="shared" si="16"/>
        <v>34500</v>
      </c>
      <c r="J50" s="156">
        <f t="shared" si="16"/>
        <v>390553.19999999995</v>
      </c>
    </row>
    <row r="51" spans="1:10" ht="13.5" thickBot="1">
      <c r="A51" s="129" t="s">
        <v>79</v>
      </c>
      <c r="B51" s="84"/>
      <c r="C51" s="84"/>
      <c r="D51" s="59"/>
      <c r="E51" s="60"/>
      <c r="F51" s="61"/>
      <c r="G51" s="61"/>
      <c r="H51" s="61"/>
      <c r="I51" s="61"/>
      <c r="J51" s="62"/>
    </row>
    <row r="52" spans="1:10" ht="12.75">
      <c r="A52" s="37" t="s">
        <v>87</v>
      </c>
      <c r="B52" s="38" t="s">
        <v>85</v>
      </c>
      <c r="C52" s="39">
        <v>19095</v>
      </c>
      <c r="D52" s="39">
        <f>C52*118%</f>
        <v>22532.1</v>
      </c>
      <c r="E52" s="40">
        <v>1</v>
      </c>
      <c r="F52" s="11">
        <f>E52*D52</f>
        <v>22532.1</v>
      </c>
      <c r="G52" s="11">
        <f>F52*6</f>
        <v>135192.59999999998</v>
      </c>
      <c r="H52" s="114">
        <v>0</v>
      </c>
      <c r="I52" s="111">
        <f>(2500+375)*6*E52</f>
        <v>17250</v>
      </c>
      <c r="J52" s="74">
        <f>SUM(G52:I52)</f>
        <v>152442.59999999998</v>
      </c>
    </row>
    <row r="53" spans="1:10" ht="12.75">
      <c r="A53" s="37" t="s">
        <v>90</v>
      </c>
      <c r="B53" s="38" t="s">
        <v>23</v>
      </c>
      <c r="C53" s="39">
        <v>16520</v>
      </c>
      <c r="D53" s="39">
        <f>C53*118%</f>
        <v>19493.6</v>
      </c>
      <c r="E53" s="40">
        <v>4</v>
      </c>
      <c r="F53" s="11">
        <f>E53*D53</f>
        <v>77974.4</v>
      </c>
      <c r="G53" s="11">
        <f>F53*6</f>
        <v>467846.39999999997</v>
      </c>
      <c r="H53" s="114">
        <v>0</v>
      </c>
      <c r="I53" s="111">
        <f>(2500+375)*6*E53</f>
        <v>69000</v>
      </c>
      <c r="J53" s="95">
        <f>SUM(G53:I53)</f>
        <v>536846.3999999999</v>
      </c>
    </row>
    <row r="54" spans="1:10" s="44" customFormat="1" ht="13.5" thickBot="1">
      <c r="A54" s="298" t="s">
        <v>58</v>
      </c>
      <c r="B54" s="272"/>
      <c r="C54" s="272"/>
      <c r="D54" s="273"/>
      <c r="E54" s="42">
        <f aca="true" t="shared" si="17" ref="E54:J54">SUM(E52:E53)</f>
        <v>5</v>
      </c>
      <c r="F54" s="45">
        <f t="shared" si="17"/>
        <v>100506.5</v>
      </c>
      <c r="G54" s="43">
        <f t="shared" si="17"/>
        <v>603039</v>
      </c>
      <c r="H54" s="43">
        <f t="shared" si="17"/>
        <v>0</v>
      </c>
      <c r="I54" s="43">
        <f t="shared" si="17"/>
        <v>86250</v>
      </c>
      <c r="J54" s="155">
        <f t="shared" si="17"/>
        <v>689288.9999999999</v>
      </c>
    </row>
    <row r="55" spans="1:10" ht="13.5" thickBot="1">
      <c r="A55" s="297" t="s">
        <v>94</v>
      </c>
      <c r="B55" s="294"/>
      <c r="C55" s="294"/>
      <c r="D55" s="295"/>
      <c r="E55" s="18">
        <f aca="true" t="shared" si="18" ref="E55:J55">SUM(E47+E50+E54)</f>
        <v>17</v>
      </c>
      <c r="F55" s="23">
        <f t="shared" si="18"/>
        <v>635400.5</v>
      </c>
      <c r="G55" s="23">
        <f t="shared" si="18"/>
        <v>3812403</v>
      </c>
      <c r="H55" s="23">
        <f t="shared" si="18"/>
        <v>604515</v>
      </c>
      <c r="I55" s="23">
        <f t="shared" si="18"/>
        <v>293250</v>
      </c>
      <c r="J55" s="70">
        <f t="shared" si="18"/>
        <v>4710168</v>
      </c>
    </row>
    <row r="57" ht="13.5" thickBot="1"/>
    <row r="58" spans="1:10" ht="13.5" thickBot="1">
      <c r="A58" s="297" t="s">
        <v>94</v>
      </c>
      <c r="B58" s="294"/>
      <c r="C58" s="294"/>
      <c r="D58" s="295"/>
      <c r="E58" s="32">
        <f aca="true" t="shared" si="19" ref="E58:J58">SUM(E25+E37+E55)</f>
        <v>50</v>
      </c>
      <c r="F58" s="23">
        <f t="shared" si="19"/>
        <v>1554024.5999999999</v>
      </c>
      <c r="G58" s="23">
        <f t="shared" si="19"/>
        <v>9324147.6</v>
      </c>
      <c r="H58" s="182">
        <f t="shared" si="19"/>
        <v>604515</v>
      </c>
      <c r="I58" s="182">
        <f t="shared" si="19"/>
        <v>862500</v>
      </c>
      <c r="J58" s="158">
        <f t="shared" si="19"/>
        <v>10791162.6</v>
      </c>
    </row>
  </sheetData>
  <mergeCells count="8">
    <mergeCell ref="A55:D55"/>
    <mergeCell ref="A50:D50"/>
    <mergeCell ref="A54:D54"/>
    <mergeCell ref="A58:D58"/>
    <mergeCell ref="A16:D16"/>
    <mergeCell ref="A24:D24"/>
    <mergeCell ref="A36:D36"/>
    <mergeCell ref="A47:D47"/>
  </mergeCells>
  <printOptions/>
  <pageMargins left="0.21" right="0.26" top="0.35" bottom="0.35" header="0.2" footer="0.3"/>
  <pageSetup horizontalDpi="300" verticalDpi="300" orientation="landscape" paperSize="9" scale="90" r:id="rId1"/>
  <rowBreaks count="1" manualBreakCount="1">
    <brk id="2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pane xSplit="1" ySplit="4" topLeftCell="G5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J41" sqref="J41"/>
    </sheetView>
  </sheetViews>
  <sheetFormatPr defaultColWidth="9.140625" defaultRowHeight="12.75"/>
  <cols>
    <col min="1" max="1" width="38.140625" style="0" customWidth="1"/>
    <col min="2" max="2" width="12.421875" style="0" bestFit="1" customWidth="1"/>
    <col min="3" max="3" width="16.140625" style="0" bestFit="1" customWidth="1"/>
    <col min="4" max="4" width="11.8515625" style="0" bestFit="1" customWidth="1"/>
    <col min="5" max="5" width="10.7109375" style="0" customWidth="1"/>
    <col min="6" max="6" width="16.7109375" style="0" customWidth="1"/>
    <col min="7" max="7" width="14.57421875" style="0" bestFit="1" customWidth="1"/>
    <col min="8" max="9" width="12.8515625" style="0" bestFit="1" customWidth="1"/>
    <col min="10" max="10" width="14.57421875" style="0" bestFit="1" customWidth="1"/>
  </cols>
  <sheetData>
    <row r="1" spans="1:7" ht="16.5">
      <c r="A1" s="24" t="s">
        <v>202</v>
      </c>
      <c r="B1" s="49"/>
      <c r="C1" s="50"/>
      <c r="E1" s="30"/>
      <c r="F1" s="31"/>
      <c r="G1" s="31"/>
    </row>
    <row r="2" spans="2:7" ht="13.5" thickBot="1">
      <c r="B2" s="49"/>
      <c r="C2" s="50"/>
      <c r="E2" s="30"/>
      <c r="F2" s="31"/>
      <c r="G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45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180</v>
      </c>
      <c r="B5" s="72" t="s">
        <v>181</v>
      </c>
      <c r="C5" s="98">
        <v>45905</v>
      </c>
      <c r="D5" s="39">
        <f>C5*118%</f>
        <v>54167.899999999994</v>
      </c>
      <c r="E5" s="40">
        <v>1</v>
      </c>
      <c r="F5" s="11">
        <f>E5*D5</f>
        <v>54167.899999999994</v>
      </c>
      <c r="G5" s="106">
        <f>F5*6</f>
        <v>325007.39999999997</v>
      </c>
      <c r="H5" s="106">
        <v>0</v>
      </c>
      <c r="I5" s="114">
        <f>(2500+375)*6*E5</f>
        <v>17250</v>
      </c>
      <c r="J5" s="74">
        <f>SUM(G5:I5)</f>
        <v>342257.39999999997</v>
      </c>
    </row>
    <row r="6" spans="1:10" ht="12.75">
      <c r="A6" s="71" t="s">
        <v>77</v>
      </c>
      <c r="B6" s="96" t="s">
        <v>76</v>
      </c>
      <c r="C6" s="97">
        <v>25145</v>
      </c>
      <c r="D6" s="39">
        <f>C6*118%</f>
        <v>29671.1</v>
      </c>
      <c r="E6" s="40">
        <v>2</v>
      </c>
      <c r="F6" s="11">
        <f>E6*D6</f>
        <v>59342.2</v>
      </c>
      <c r="G6" s="11">
        <f>F6*6</f>
        <v>356053.19999999995</v>
      </c>
      <c r="H6" s="11">
        <v>0</v>
      </c>
      <c r="I6" s="11">
        <f>(2500+375)*6*E6</f>
        <v>34500</v>
      </c>
      <c r="J6" s="157">
        <f>SUM(G6:I6)</f>
        <v>390553.19999999995</v>
      </c>
    </row>
    <row r="7" spans="1:10" ht="13.5" thickBot="1">
      <c r="A7" s="285" t="s">
        <v>58</v>
      </c>
      <c r="B7" s="286"/>
      <c r="C7" s="286"/>
      <c r="D7" s="286"/>
      <c r="E7" s="63">
        <f aca="true" t="shared" si="0" ref="E7:J7">SUM(E5:E6)</f>
        <v>3</v>
      </c>
      <c r="F7" s="64">
        <f t="shared" si="0"/>
        <v>113510.09999999999</v>
      </c>
      <c r="G7" s="115">
        <f t="shared" si="0"/>
        <v>681060.5999999999</v>
      </c>
      <c r="H7" s="115">
        <f t="shared" si="0"/>
        <v>0</v>
      </c>
      <c r="I7" s="115">
        <f t="shared" si="0"/>
        <v>51750</v>
      </c>
      <c r="J7" s="161">
        <f t="shared" si="0"/>
        <v>732810.5999999999</v>
      </c>
    </row>
    <row r="8" spans="1:10" ht="13.5" thickBot="1">
      <c r="A8" s="56" t="s">
        <v>79</v>
      </c>
      <c r="B8" s="57"/>
      <c r="C8" s="58"/>
      <c r="D8" s="59"/>
      <c r="E8" s="60"/>
      <c r="F8" s="61"/>
      <c r="G8" s="61"/>
      <c r="H8" s="61"/>
      <c r="I8" s="61"/>
      <c r="J8" s="62"/>
    </row>
    <row r="9" spans="1:10" ht="12.75">
      <c r="A9" s="71" t="s">
        <v>80</v>
      </c>
      <c r="B9" s="72" t="s">
        <v>81</v>
      </c>
      <c r="C9" s="86">
        <v>21475</v>
      </c>
      <c r="D9" s="39">
        <f aca="true" t="shared" si="1" ref="D9:D14">C9*118%</f>
        <v>25340.5</v>
      </c>
      <c r="E9" s="40">
        <v>1</v>
      </c>
      <c r="F9" s="11">
        <f aca="true" t="shared" si="2" ref="F9:F14">E9*D9</f>
        <v>25340.5</v>
      </c>
      <c r="G9" s="106">
        <f aca="true" t="shared" si="3" ref="G9:G14">F9*6</f>
        <v>152043</v>
      </c>
      <c r="H9" s="106">
        <v>0</v>
      </c>
      <c r="I9" s="114">
        <f aca="true" t="shared" si="4" ref="I9:I14">(2500+375)*6*E9</f>
        <v>17250</v>
      </c>
      <c r="J9" s="74">
        <f aca="true" t="shared" si="5" ref="J9:J14">SUM(G9:I9)</f>
        <v>169293</v>
      </c>
    </row>
    <row r="10" spans="1:10" ht="12.75">
      <c r="A10" s="71" t="s">
        <v>86</v>
      </c>
      <c r="B10" s="72" t="s">
        <v>23</v>
      </c>
      <c r="C10" s="86">
        <v>16520</v>
      </c>
      <c r="D10" s="39">
        <f t="shared" si="1"/>
        <v>19493.6</v>
      </c>
      <c r="E10" s="40">
        <v>7</v>
      </c>
      <c r="F10" s="11">
        <f t="shared" si="2"/>
        <v>136455.19999999998</v>
      </c>
      <c r="G10" s="11">
        <f t="shared" si="3"/>
        <v>818731.2</v>
      </c>
      <c r="H10" s="11">
        <v>0</v>
      </c>
      <c r="I10" s="114">
        <f t="shared" si="4"/>
        <v>120750</v>
      </c>
      <c r="J10" s="74">
        <f t="shared" si="5"/>
        <v>939481.2</v>
      </c>
    </row>
    <row r="11" spans="1:10" ht="12.75">
      <c r="A11" s="71" t="s">
        <v>93</v>
      </c>
      <c r="B11" s="72" t="s">
        <v>27</v>
      </c>
      <c r="C11" s="86">
        <v>16250</v>
      </c>
      <c r="D11" s="39">
        <f t="shared" si="1"/>
        <v>19175</v>
      </c>
      <c r="E11" s="40">
        <v>1</v>
      </c>
      <c r="F11" s="11">
        <f t="shared" si="2"/>
        <v>19175</v>
      </c>
      <c r="G11" s="11">
        <f t="shared" si="3"/>
        <v>115050</v>
      </c>
      <c r="H11" s="11">
        <v>0</v>
      </c>
      <c r="I11" s="114">
        <f t="shared" si="4"/>
        <v>17250</v>
      </c>
      <c r="J11" s="74">
        <f t="shared" si="5"/>
        <v>132300</v>
      </c>
    </row>
    <row r="12" spans="1:10" ht="12.75">
      <c r="A12" s="75" t="s">
        <v>149</v>
      </c>
      <c r="B12" s="72" t="s">
        <v>27</v>
      </c>
      <c r="C12" s="86">
        <v>16250</v>
      </c>
      <c r="D12" s="39">
        <f t="shared" si="1"/>
        <v>19175</v>
      </c>
      <c r="E12" s="40">
        <v>3</v>
      </c>
      <c r="F12" s="11">
        <f t="shared" si="2"/>
        <v>57525</v>
      </c>
      <c r="G12" s="11">
        <f t="shared" si="3"/>
        <v>345150</v>
      </c>
      <c r="H12" s="11">
        <v>0</v>
      </c>
      <c r="I12" s="114">
        <f t="shared" si="4"/>
        <v>51750</v>
      </c>
      <c r="J12" s="74">
        <f t="shared" si="5"/>
        <v>396900</v>
      </c>
    </row>
    <row r="13" spans="1:10" ht="12.75">
      <c r="A13" s="75" t="s">
        <v>166</v>
      </c>
      <c r="B13" s="72" t="s">
        <v>25</v>
      </c>
      <c r="C13" s="86">
        <v>15470</v>
      </c>
      <c r="D13" s="39">
        <f t="shared" si="1"/>
        <v>18254.6</v>
      </c>
      <c r="E13" s="40">
        <v>1</v>
      </c>
      <c r="F13" s="11">
        <f t="shared" si="2"/>
        <v>18254.6</v>
      </c>
      <c r="G13" s="11">
        <f t="shared" si="3"/>
        <v>109527.59999999999</v>
      </c>
      <c r="H13" s="11">
        <v>0</v>
      </c>
      <c r="I13" s="114">
        <f t="shared" si="4"/>
        <v>17250</v>
      </c>
      <c r="J13" s="74">
        <f t="shared" si="5"/>
        <v>126777.59999999999</v>
      </c>
    </row>
    <row r="14" spans="1:10" ht="12.75">
      <c r="A14" s="75" t="s">
        <v>20</v>
      </c>
      <c r="B14" s="72" t="s">
        <v>21</v>
      </c>
      <c r="C14" s="86">
        <v>16260</v>
      </c>
      <c r="D14" s="39">
        <f t="shared" si="1"/>
        <v>19186.8</v>
      </c>
      <c r="E14" s="40">
        <v>2</v>
      </c>
      <c r="F14" s="11">
        <f t="shared" si="2"/>
        <v>38373.6</v>
      </c>
      <c r="G14" s="11">
        <f t="shared" si="3"/>
        <v>230241.59999999998</v>
      </c>
      <c r="H14" s="162">
        <v>0</v>
      </c>
      <c r="I14" s="94">
        <f t="shared" si="4"/>
        <v>34500</v>
      </c>
      <c r="J14" s="157">
        <f t="shared" si="5"/>
        <v>264741.6</v>
      </c>
    </row>
    <row r="15" spans="1:10" ht="13.5" thickBot="1">
      <c r="A15" s="285" t="s">
        <v>58</v>
      </c>
      <c r="B15" s="286"/>
      <c r="C15" s="286"/>
      <c r="D15" s="286"/>
      <c r="E15" s="63">
        <f aca="true" t="shared" si="6" ref="E15:J15">SUM(E9:E14)</f>
        <v>15</v>
      </c>
      <c r="F15" s="64">
        <f t="shared" si="6"/>
        <v>295123.89999999997</v>
      </c>
      <c r="G15" s="115">
        <f t="shared" si="6"/>
        <v>1770743.4</v>
      </c>
      <c r="H15" s="163">
        <f t="shared" si="6"/>
        <v>0</v>
      </c>
      <c r="I15" s="163">
        <f t="shared" si="6"/>
        <v>258750</v>
      </c>
      <c r="J15" s="161">
        <f t="shared" si="6"/>
        <v>2029493.4</v>
      </c>
    </row>
    <row r="16" spans="1:10" ht="13.5" thickBot="1">
      <c r="A16" s="66" t="s">
        <v>94</v>
      </c>
      <c r="B16" s="67"/>
      <c r="C16" s="68"/>
      <c r="D16" s="69"/>
      <c r="E16" s="32">
        <f aca="true" t="shared" si="7" ref="E16:J16">SUM(E7+E15)</f>
        <v>18</v>
      </c>
      <c r="F16" s="23">
        <f t="shared" si="7"/>
        <v>408633.99999999994</v>
      </c>
      <c r="G16" s="23">
        <f t="shared" si="7"/>
        <v>2451804</v>
      </c>
      <c r="H16" s="182">
        <f t="shared" si="7"/>
        <v>0</v>
      </c>
      <c r="I16" s="182">
        <f t="shared" si="7"/>
        <v>310500</v>
      </c>
      <c r="J16" s="158">
        <f t="shared" si="7"/>
        <v>2762304</v>
      </c>
    </row>
    <row r="17" spans="2:7" ht="12.75">
      <c r="B17" s="49"/>
      <c r="C17" s="50"/>
      <c r="E17" s="30"/>
      <c r="F17" s="31"/>
      <c r="G17" s="31"/>
    </row>
    <row r="19" spans="1:8" s="1" customFormat="1" ht="17.25" thickBot="1">
      <c r="A19" s="4" t="s">
        <v>245</v>
      </c>
      <c r="D19" s="2"/>
      <c r="F19" s="20"/>
      <c r="G19" s="20"/>
      <c r="H19" s="3"/>
    </row>
    <row r="20" spans="1:10" ht="39" thickBot="1">
      <c r="A20" s="51" t="s">
        <v>0</v>
      </c>
      <c r="B20" s="52" t="s">
        <v>1</v>
      </c>
      <c r="C20" s="52" t="s">
        <v>2</v>
      </c>
      <c r="D20" s="52" t="s">
        <v>3</v>
      </c>
      <c r="E20" s="53" t="s">
        <v>28</v>
      </c>
      <c r="F20" s="54" t="s">
        <v>37</v>
      </c>
      <c r="G20" s="54" t="s">
        <v>4</v>
      </c>
      <c r="H20" s="113" t="s">
        <v>250</v>
      </c>
      <c r="I20" s="110" t="s">
        <v>251</v>
      </c>
      <c r="J20" s="55" t="s">
        <v>94</v>
      </c>
    </row>
    <row r="21" spans="1:10" s="1" customFormat="1" ht="13.5" thickBot="1">
      <c r="A21" s="129" t="s">
        <v>5</v>
      </c>
      <c r="B21" s="84"/>
      <c r="C21" s="84"/>
      <c r="D21" s="59"/>
      <c r="E21" s="59"/>
      <c r="F21" s="177"/>
      <c r="G21" s="177"/>
      <c r="H21" s="61"/>
      <c r="I21" s="61"/>
      <c r="J21" s="62"/>
    </row>
    <row r="22" spans="1:10" s="1" customFormat="1" ht="12.75">
      <c r="A22" s="8" t="s">
        <v>6</v>
      </c>
      <c r="B22" s="9" t="s">
        <v>7</v>
      </c>
      <c r="C22" s="10" t="s">
        <v>8</v>
      </c>
      <c r="D22" s="11">
        <f>42650*118%</f>
        <v>50327</v>
      </c>
      <c r="E22" s="12">
        <v>2</v>
      </c>
      <c r="F22" s="11">
        <f>E22*D22</f>
        <v>100654</v>
      </c>
      <c r="G22" s="106">
        <f aca="true" t="shared" si="8" ref="G22:G27">F22*6</f>
        <v>603924</v>
      </c>
      <c r="H22" s="106">
        <f>(42650*25%)*6*E22</f>
        <v>127950</v>
      </c>
      <c r="I22" s="114">
        <f>(2500+375)*6*E22</f>
        <v>34500</v>
      </c>
      <c r="J22" s="74">
        <f>SUM(G22:I22)</f>
        <v>766374</v>
      </c>
    </row>
    <row r="23" spans="1:10" s="1" customFormat="1" ht="13.5" thickBot="1">
      <c r="A23" s="8" t="s">
        <v>9</v>
      </c>
      <c r="B23" s="9" t="s">
        <v>10</v>
      </c>
      <c r="C23" s="10">
        <v>26900</v>
      </c>
      <c r="D23" s="17">
        <f>C23*118%</f>
        <v>31742</v>
      </c>
      <c r="E23" s="12">
        <v>1</v>
      </c>
      <c r="F23" s="11">
        <f>E23*D23</f>
        <v>31742</v>
      </c>
      <c r="G23" s="11">
        <f t="shared" si="8"/>
        <v>190452</v>
      </c>
      <c r="H23" s="178">
        <f>(C23*25%)*6*E23</f>
        <v>40350</v>
      </c>
      <c r="I23" s="114">
        <f>(2500+375)*6*E23</f>
        <v>17250</v>
      </c>
      <c r="J23" s="74">
        <f>SUM(G23:I23)</f>
        <v>248052</v>
      </c>
    </row>
    <row r="24" spans="1:10" s="1" customFormat="1" ht="13.5" thickBot="1">
      <c r="A24" s="129" t="s">
        <v>19</v>
      </c>
      <c r="B24" s="84"/>
      <c r="C24" s="84"/>
      <c r="D24" s="150"/>
      <c r="E24" s="150"/>
      <c r="F24" s="153"/>
      <c r="G24" s="153"/>
      <c r="H24" s="153"/>
      <c r="I24" s="153"/>
      <c r="J24" s="187"/>
    </row>
    <row r="25" spans="1:10" s="1" customFormat="1" ht="12.75">
      <c r="A25" s="8" t="s">
        <v>20</v>
      </c>
      <c r="B25" s="9" t="s">
        <v>21</v>
      </c>
      <c r="C25" s="10">
        <v>16260</v>
      </c>
      <c r="D25" s="17">
        <f>C25*118%</f>
        <v>19186.8</v>
      </c>
      <c r="E25" s="12">
        <v>1</v>
      </c>
      <c r="F25" s="11">
        <f>E25*D25</f>
        <v>19186.8</v>
      </c>
      <c r="G25" s="11">
        <f t="shared" si="8"/>
        <v>115120.79999999999</v>
      </c>
      <c r="H25" s="106">
        <v>0</v>
      </c>
      <c r="I25" s="114">
        <f>(2500+375)*6*E25</f>
        <v>17250</v>
      </c>
      <c r="J25" s="74">
        <f>SUM(G25:I25)</f>
        <v>132370.8</v>
      </c>
    </row>
    <row r="26" spans="1:10" s="1" customFormat="1" ht="12.75">
      <c r="A26" s="8" t="s">
        <v>22</v>
      </c>
      <c r="B26" s="9" t="s">
        <v>23</v>
      </c>
      <c r="C26" s="10">
        <v>16520</v>
      </c>
      <c r="D26" s="17">
        <f>C26*118%</f>
        <v>19493.6</v>
      </c>
      <c r="E26" s="12">
        <v>1</v>
      </c>
      <c r="F26" s="11">
        <f>E26*D26</f>
        <v>19493.6</v>
      </c>
      <c r="G26" s="11">
        <f t="shared" si="8"/>
        <v>116961.59999999999</v>
      </c>
      <c r="H26" s="11">
        <v>0</v>
      </c>
      <c r="I26" s="114">
        <f>(2500+375)*6*E26</f>
        <v>17250</v>
      </c>
      <c r="J26" s="74">
        <f>SUM(G26:I26)</f>
        <v>134211.59999999998</v>
      </c>
    </row>
    <row r="27" spans="1:10" s="1" customFormat="1" ht="12.75">
      <c r="A27" s="8" t="s">
        <v>24</v>
      </c>
      <c r="B27" s="9" t="s">
        <v>25</v>
      </c>
      <c r="C27" s="10">
        <v>15470</v>
      </c>
      <c r="D27" s="17">
        <f>C27*118%</f>
        <v>18254.6</v>
      </c>
      <c r="E27" s="12">
        <v>1</v>
      </c>
      <c r="F27" s="11">
        <f>E27*D27</f>
        <v>18254.6</v>
      </c>
      <c r="G27" s="94">
        <f t="shared" si="8"/>
        <v>109527.59999999999</v>
      </c>
      <c r="H27" s="94">
        <v>0</v>
      </c>
      <c r="I27" s="114">
        <f>(2500+375)*6*E27</f>
        <v>17250</v>
      </c>
      <c r="J27" s="74">
        <f>SUM(G27:I27)</f>
        <v>126777.59999999999</v>
      </c>
    </row>
    <row r="28" spans="1:10" s="1" customFormat="1" ht="13.5" thickBot="1">
      <c r="A28" s="302" t="s">
        <v>94</v>
      </c>
      <c r="B28" s="278"/>
      <c r="C28" s="278"/>
      <c r="D28" s="279"/>
      <c r="E28" s="185">
        <f aca="true" t="shared" si="9" ref="E28:J28">SUM(E22:E27)</f>
        <v>6</v>
      </c>
      <c r="F28" s="186">
        <f>SUM(F22:F27)</f>
        <v>189331</v>
      </c>
      <c r="G28" s="186">
        <f t="shared" si="9"/>
        <v>1135986</v>
      </c>
      <c r="H28" s="186">
        <f t="shared" si="9"/>
        <v>168300</v>
      </c>
      <c r="I28" s="186">
        <f t="shared" si="9"/>
        <v>103500</v>
      </c>
      <c r="J28" s="200">
        <f t="shared" si="9"/>
        <v>1407786</v>
      </c>
    </row>
    <row r="29" spans="4:8" s="1" customFormat="1" ht="13.5" thickTop="1">
      <c r="D29" s="2"/>
      <c r="F29" s="20"/>
      <c r="G29" s="20"/>
      <c r="H29" s="3"/>
    </row>
    <row r="30" spans="4:8" s="1" customFormat="1" ht="12.75">
      <c r="D30" s="2"/>
      <c r="F30" s="20"/>
      <c r="G30" s="20"/>
      <c r="H30" s="3"/>
    </row>
    <row r="31" spans="1:7" ht="16.5">
      <c r="A31" s="24" t="s">
        <v>104</v>
      </c>
      <c r="E31" s="30"/>
      <c r="F31" s="31"/>
      <c r="G31" s="31"/>
    </row>
    <row r="32" spans="5:7" ht="13.5" thickBot="1">
      <c r="E32" s="30"/>
      <c r="F32" s="31"/>
      <c r="G32" s="31"/>
    </row>
    <row r="33" spans="1:10" ht="39" thickBot="1">
      <c r="A33" s="51" t="s">
        <v>0</v>
      </c>
      <c r="B33" s="52" t="s">
        <v>1</v>
      </c>
      <c r="C33" s="52" t="s">
        <v>2</v>
      </c>
      <c r="D33" s="52" t="s">
        <v>3</v>
      </c>
      <c r="E33" s="53" t="s">
        <v>28</v>
      </c>
      <c r="F33" s="54" t="s">
        <v>37</v>
      </c>
      <c r="G33" s="54" t="s">
        <v>4</v>
      </c>
      <c r="H33" s="113" t="s">
        <v>250</v>
      </c>
      <c r="I33" s="110" t="s">
        <v>251</v>
      </c>
      <c r="J33" s="55" t="s">
        <v>94</v>
      </c>
    </row>
    <row r="34" spans="1:11" ht="13.5" thickBot="1">
      <c r="A34" s="129" t="s">
        <v>5</v>
      </c>
      <c r="B34" s="148"/>
      <c r="C34" s="129"/>
      <c r="D34" s="59"/>
      <c r="E34" s="60"/>
      <c r="F34" s="61"/>
      <c r="G34" s="61"/>
      <c r="H34" s="61"/>
      <c r="I34" s="61"/>
      <c r="J34" s="62"/>
      <c r="K34" s="1"/>
    </row>
    <row r="35" spans="1:11" ht="12.75">
      <c r="A35" s="37" t="s">
        <v>51</v>
      </c>
      <c r="B35" s="38" t="s">
        <v>52</v>
      </c>
      <c r="C35" s="39">
        <v>37650</v>
      </c>
      <c r="D35" s="39">
        <f>C35*118%</f>
        <v>44427</v>
      </c>
      <c r="E35" s="40">
        <v>4</v>
      </c>
      <c r="F35" s="11">
        <f>E35*D35</f>
        <v>177708</v>
      </c>
      <c r="G35" s="11">
        <f>F35*6</f>
        <v>1066248</v>
      </c>
      <c r="H35" s="106">
        <f>(C35*25%)*6*E35</f>
        <v>225900</v>
      </c>
      <c r="I35" s="114">
        <f>(2500+375)*6*E35</f>
        <v>69000</v>
      </c>
      <c r="J35" s="107">
        <f>SUM(G35:I35)</f>
        <v>1361148</v>
      </c>
      <c r="K35" s="1"/>
    </row>
    <row r="36" spans="1:10" ht="12.75">
      <c r="A36" s="37" t="s">
        <v>35</v>
      </c>
      <c r="B36" s="38" t="s">
        <v>10</v>
      </c>
      <c r="C36" s="39">
        <v>26900</v>
      </c>
      <c r="D36" s="39">
        <f>C36*118%</f>
        <v>31742</v>
      </c>
      <c r="E36" s="40">
        <v>1</v>
      </c>
      <c r="F36" s="11">
        <f>E36*D36</f>
        <v>31742</v>
      </c>
      <c r="G36" s="11">
        <f>F36*6</f>
        <v>190452</v>
      </c>
      <c r="H36" s="11">
        <f>(C36*25%)*6*E36</f>
        <v>40350</v>
      </c>
      <c r="I36" s="114">
        <f>(2500+375)*6*E36</f>
        <v>17250</v>
      </c>
      <c r="J36" s="74">
        <f>SUM(G36:I36)</f>
        <v>248052</v>
      </c>
    </row>
    <row r="37" spans="1:10" s="44" customFormat="1" ht="13.5" thickBot="1">
      <c r="A37" s="298" t="s">
        <v>58</v>
      </c>
      <c r="B37" s="272"/>
      <c r="C37" s="272"/>
      <c r="D37" s="273"/>
      <c r="E37" s="42">
        <f aca="true" t="shared" si="10" ref="E37:J37">SUM(E35:E36)</f>
        <v>5</v>
      </c>
      <c r="F37" s="43">
        <f t="shared" si="10"/>
        <v>209450</v>
      </c>
      <c r="G37" s="43">
        <f t="shared" si="10"/>
        <v>1256700</v>
      </c>
      <c r="H37" s="115">
        <f t="shared" si="10"/>
        <v>266250</v>
      </c>
      <c r="I37" s="43">
        <f t="shared" si="10"/>
        <v>86250</v>
      </c>
      <c r="J37" s="155">
        <f t="shared" si="10"/>
        <v>1609200</v>
      </c>
    </row>
    <row r="38" spans="1:10" ht="13.5" thickBot="1">
      <c r="A38" s="129" t="s">
        <v>79</v>
      </c>
      <c r="B38" s="84"/>
      <c r="C38" s="84"/>
      <c r="D38" s="59"/>
      <c r="E38" s="60"/>
      <c r="F38" s="61"/>
      <c r="G38" s="61"/>
      <c r="H38" s="61"/>
      <c r="I38" s="61"/>
      <c r="J38" s="62"/>
    </row>
    <row r="39" spans="1:10" ht="12.75">
      <c r="A39" s="37" t="s">
        <v>87</v>
      </c>
      <c r="B39" s="38" t="s">
        <v>85</v>
      </c>
      <c r="C39" s="39">
        <v>19095</v>
      </c>
      <c r="D39" s="39">
        <f>C39*118%</f>
        <v>22532.1</v>
      </c>
      <c r="E39" s="40">
        <v>1</v>
      </c>
      <c r="F39" s="11">
        <f>E39*D39</f>
        <v>22532.1</v>
      </c>
      <c r="G39" s="11">
        <f>F39*6</f>
        <v>135192.59999999998</v>
      </c>
      <c r="H39" s="230">
        <v>0</v>
      </c>
      <c r="I39" s="114">
        <f>(2500+375)*6*E39</f>
        <v>17250</v>
      </c>
      <c r="J39" s="107">
        <f>SUM(G39:I39)</f>
        <v>152442.59999999998</v>
      </c>
    </row>
    <row r="40" spans="1:10" s="44" customFormat="1" ht="13.5" thickBot="1">
      <c r="A40" s="298" t="s">
        <v>58</v>
      </c>
      <c r="B40" s="272"/>
      <c r="C40" s="272"/>
      <c r="D40" s="273"/>
      <c r="E40" s="42">
        <f aca="true" t="shared" si="11" ref="E40:J40">SUM(E39:E39)</f>
        <v>1</v>
      </c>
      <c r="F40" s="45">
        <f t="shared" si="11"/>
        <v>22532.1</v>
      </c>
      <c r="G40" s="43">
        <f t="shared" si="11"/>
        <v>135192.59999999998</v>
      </c>
      <c r="H40" s="43">
        <f t="shared" si="11"/>
        <v>0</v>
      </c>
      <c r="I40" s="43">
        <f t="shared" si="11"/>
        <v>17250</v>
      </c>
      <c r="J40" s="43">
        <f t="shared" si="11"/>
        <v>152442.59999999998</v>
      </c>
    </row>
    <row r="41" spans="1:10" ht="13.5" thickBot="1">
      <c r="A41" s="297" t="s">
        <v>94</v>
      </c>
      <c r="B41" s="294"/>
      <c r="C41" s="294"/>
      <c r="D41" s="295"/>
      <c r="E41" s="18">
        <f aca="true" t="shared" si="12" ref="E41:J41">SUM(E37+E40)</f>
        <v>6</v>
      </c>
      <c r="F41" s="23">
        <f t="shared" si="12"/>
        <v>231982.1</v>
      </c>
      <c r="G41" s="23">
        <f t="shared" si="12"/>
        <v>1391892.6</v>
      </c>
      <c r="H41" s="23">
        <f t="shared" si="12"/>
        <v>266250</v>
      </c>
      <c r="I41" s="23">
        <f t="shared" si="12"/>
        <v>103500</v>
      </c>
      <c r="J41" s="70">
        <f t="shared" si="12"/>
        <v>1761642.6</v>
      </c>
    </row>
    <row r="43" ht="13.5" thickBot="1"/>
    <row r="44" spans="1:10" ht="13.5" thickBot="1">
      <c r="A44" s="297" t="s">
        <v>94</v>
      </c>
      <c r="B44" s="294"/>
      <c r="C44" s="294"/>
      <c r="D44" s="295"/>
      <c r="E44" s="32">
        <f aca="true" t="shared" si="13" ref="E44:J44">SUM(E16+E28+E41)</f>
        <v>30</v>
      </c>
      <c r="F44" s="23">
        <f t="shared" si="13"/>
        <v>829947.1</v>
      </c>
      <c r="G44" s="23">
        <f t="shared" si="13"/>
        <v>4979682.6</v>
      </c>
      <c r="H44" s="23">
        <f t="shared" si="13"/>
        <v>434550</v>
      </c>
      <c r="I44" s="23">
        <f t="shared" si="13"/>
        <v>517500</v>
      </c>
      <c r="J44" s="70">
        <f t="shared" si="13"/>
        <v>5931732.6</v>
      </c>
    </row>
    <row r="47" ht="12.75">
      <c r="G47" s="31"/>
    </row>
    <row r="61" spans="2:7" ht="12.75">
      <c r="B61" s="49"/>
      <c r="C61" s="50"/>
      <c r="E61" s="30"/>
      <c r="F61" s="31"/>
      <c r="G61" s="31"/>
    </row>
  </sheetData>
  <mergeCells count="7">
    <mergeCell ref="A44:D44"/>
    <mergeCell ref="A41:D41"/>
    <mergeCell ref="A7:D7"/>
    <mergeCell ref="A15:D15"/>
    <mergeCell ref="A28:D28"/>
    <mergeCell ref="A40:D40"/>
    <mergeCell ref="A37:D37"/>
  </mergeCells>
  <printOptions/>
  <pageMargins left="0.21" right="0.26" top="0.35" bottom="0.35" header="0.2" footer="0.3"/>
  <pageSetup horizontalDpi="300" verticalDpi="300" orientation="landscape" paperSize="9" scale="90" r:id="rId1"/>
  <rowBreaks count="1" manualBreakCount="1">
    <brk id="2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xSplit="1" ySplit="3" topLeftCell="G25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J33" sqref="J33"/>
    </sheetView>
  </sheetViews>
  <sheetFormatPr defaultColWidth="9.140625" defaultRowHeight="12.75"/>
  <cols>
    <col min="1" max="1" width="32.421875" style="0" customWidth="1"/>
    <col min="2" max="2" width="12.140625" style="0" bestFit="1" customWidth="1"/>
    <col min="3" max="3" width="16.140625" style="0" bestFit="1" customWidth="1"/>
    <col min="4" max="4" width="11.8515625" style="0" bestFit="1" customWidth="1"/>
    <col min="5" max="5" width="10.8515625" style="0" customWidth="1"/>
    <col min="6" max="6" width="17.421875" style="0" customWidth="1"/>
    <col min="7" max="7" width="14.57421875" style="0" bestFit="1" customWidth="1"/>
    <col min="8" max="8" width="12.8515625" style="0" bestFit="1" customWidth="1"/>
    <col min="9" max="9" width="15.57421875" style="0" bestFit="1" customWidth="1"/>
    <col min="10" max="10" width="14.57421875" style="0" bestFit="1" customWidth="1"/>
  </cols>
  <sheetData>
    <row r="1" spans="1:7" ht="16.5">
      <c r="A1" s="24" t="s">
        <v>203</v>
      </c>
      <c r="B1" s="49"/>
      <c r="C1" s="50"/>
      <c r="E1" s="30"/>
      <c r="F1" s="31"/>
      <c r="G1" s="31"/>
    </row>
    <row r="2" spans="2:7" ht="13.5" thickBot="1">
      <c r="B2" s="49"/>
      <c r="C2" s="50"/>
      <c r="E2" s="30"/>
      <c r="F2" s="31"/>
      <c r="G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79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80</v>
      </c>
      <c r="B5" s="72" t="s">
        <v>81</v>
      </c>
      <c r="C5" s="86">
        <v>21475</v>
      </c>
      <c r="D5" s="39">
        <f>C5*118%</f>
        <v>25340.5</v>
      </c>
      <c r="E5" s="40">
        <v>1</v>
      </c>
      <c r="F5" s="11">
        <f>E5*D5</f>
        <v>25340.5</v>
      </c>
      <c r="G5" s="106">
        <f>F5*6</f>
        <v>152043</v>
      </c>
      <c r="H5" s="114">
        <v>0</v>
      </c>
      <c r="I5" s="111">
        <f>(2500+375)*6*E5</f>
        <v>17250</v>
      </c>
      <c r="J5" s="74">
        <f>SUM(G5:I5)</f>
        <v>169293</v>
      </c>
    </row>
    <row r="6" spans="1:10" ht="12.75">
      <c r="A6" s="75" t="s">
        <v>149</v>
      </c>
      <c r="B6" s="72" t="s">
        <v>27</v>
      </c>
      <c r="C6" s="86">
        <v>16250</v>
      </c>
      <c r="D6" s="39">
        <f>C6*118%</f>
        <v>19175</v>
      </c>
      <c r="E6" s="40">
        <v>3</v>
      </c>
      <c r="F6" s="11">
        <f>E6*D6</f>
        <v>57525</v>
      </c>
      <c r="G6" s="11">
        <f>F6*6</f>
        <v>345150</v>
      </c>
      <c r="H6" s="114">
        <v>0</v>
      </c>
      <c r="I6" s="111">
        <f>(2500+375)*6*E6</f>
        <v>51750</v>
      </c>
      <c r="J6" s="74">
        <f>SUM(G6:I6)</f>
        <v>396900</v>
      </c>
    </row>
    <row r="7" spans="1:10" ht="12.75">
      <c r="A7" s="75" t="s">
        <v>38</v>
      </c>
      <c r="B7" s="72" t="s">
        <v>39</v>
      </c>
      <c r="C7" s="86">
        <v>15870</v>
      </c>
      <c r="D7" s="39">
        <f>C7*118%</f>
        <v>18726.6</v>
      </c>
      <c r="E7" s="40">
        <v>1</v>
      </c>
      <c r="F7" s="11">
        <f>E7*D7</f>
        <v>18726.6</v>
      </c>
      <c r="G7" s="11">
        <f>F7*6</f>
        <v>112359.59999999999</v>
      </c>
      <c r="H7" s="114">
        <v>0</v>
      </c>
      <c r="I7" s="111">
        <f>(2500+375)*6*E7</f>
        <v>17250</v>
      </c>
      <c r="J7" s="74">
        <f>SUM(G7:I7)</f>
        <v>129609.59999999999</v>
      </c>
    </row>
    <row r="8" spans="1:10" ht="12.75">
      <c r="A8" s="71" t="s">
        <v>82</v>
      </c>
      <c r="B8" s="72" t="s">
        <v>83</v>
      </c>
      <c r="C8" s="86">
        <v>21475</v>
      </c>
      <c r="D8" s="39">
        <f>C8*118%</f>
        <v>25340.5</v>
      </c>
      <c r="E8" s="40">
        <v>2</v>
      </c>
      <c r="F8" s="11">
        <f>E8*D8</f>
        <v>50681</v>
      </c>
      <c r="G8" s="11">
        <f>F8*6</f>
        <v>304086</v>
      </c>
      <c r="H8" s="11">
        <v>0</v>
      </c>
      <c r="I8" s="94">
        <f>(2500+375)*6*E8</f>
        <v>34500</v>
      </c>
      <c r="J8" s="157">
        <f>SUM(G8:I8)</f>
        <v>338586</v>
      </c>
    </row>
    <row r="9" spans="1:10" ht="13.5" thickBot="1">
      <c r="A9" s="285" t="s">
        <v>58</v>
      </c>
      <c r="B9" s="286"/>
      <c r="C9" s="286"/>
      <c r="D9" s="286"/>
      <c r="E9" s="63">
        <f aca="true" t="shared" si="0" ref="E9:J9">SUM(E5:E8)</f>
        <v>7</v>
      </c>
      <c r="F9" s="64">
        <f t="shared" si="0"/>
        <v>152273.1</v>
      </c>
      <c r="G9" s="115">
        <f t="shared" si="0"/>
        <v>913638.6</v>
      </c>
      <c r="H9" s="115">
        <f t="shared" si="0"/>
        <v>0</v>
      </c>
      <c r="I9" s="115">
        <f t="shared" si="0"/>
        <v>120750</v>
      </c>
      <c r="J9" s="161">
        <f t="shared" si="0"/>
        <v>1034388.6</v>
      </c>
    </row>
    <row r="10" spans="1:10" ht="13.5" thickBot="1">
      <c r="A10" s="66" t="s">
        <v>94</v>
      </c>
      <c r="B10" s="67"/>
      <c r="C10" s="68"/>
      <c r="D10" s="69"/>
      <c r="E10" s="32">
        <f aca="true" t="shared" si="1" ref="E10:J10">SUM(E9)</f>
        <v>7</v>
      </c>
      <c r="F10" s="23">
        <f t="shared" si="1"/>
        <v>152273.1</v>
      </c>
      <c r="G10" s="23">
        <f t="shared" si="1"/>
        <v>913638.6</v>
      </c>
      <c r="H10" s="23">
        <f t="shared" si="1"/>
        <v>0</v>
      </c>
      <c r="I10" s="23">
        <f t="shared" si="1"/>
        <v>120750</v>
      </c>
      <c r="J10" s="158">
        <f t="shared" si="1"/>
        <v>1034388.6</v>
      </c>
    </row>
    <row r="11" spans="2:7" ht="12.75">
      <c r="B11" s="49"/>
      <c r="C11" s="50"/>
      <c r="E11" s="30"/>
      <c r="F11" s="31"/>
      <c r="G11" s="31"/>
    </row>
    <row r="13" spans="1:7" ht="16.5">
      <c r="A13" s="24" t="s">
        <v>112</v>
      </c>
      <c r="E13" s="30"/>
      <c r="F13" s="31"/>
      <c r="G13" s="31"/>
    </row>
    <row r="14" spans="5:7" ht="13.5" thickBot="1">
      <c r="E14" s="30"/>
      <c r="F14" s="31"/>
      <c r="G14" s="31"/>
    </row>
    <row r="15" spans="1:10" ht="39" thickBot="1">
      <c r="A15" s="51" t="s">
        <v>0</v>
      </c>
      <c r="B15" s="52" t="s">
        <v>1</v>
      </c>
      <c r="C15" s="52" t="s">
        <v>2</v>
      </c>
      <c r="D15" s="52" t="s">
        <v>3</v>
      </c>
      <c r="E15" s="53" t="s">
        <v>28</v>
      </c>
      <c r="F15" s="54" t="s">
        <v>37</v>
      </c>
      <c r="G15" s="54" t="s">
        <v>4</v>
      </c>
      <c r="H15" s="113" t="s">
        <v>250</v>
      </c>
      <c r="I15" s="110" t="s">
        <v>251</v>
      </c>
      <c r="J15" s="55" t="s">
        <v>94</v>
      </c>
    </row>
    <row r="16" spans="1:10" ht="13.5" thickBot="1">
      <c r="A16" s="56" t="s">
        <v>45</v>
      </c>
      <c r="B16" s="57"/>
      <c r="C16" s="58"/>
      <c r="D16" s="59"/>
      <c r="E16" s="60"/>
      <c r="F16" s="61"/>
      <c r="G16" s="61"/>
      <c r="H16" s="61"/>
      <c r="I16" s="61"/>
      <c r="J16" s="62"/>
    </row>
    <row r="17" spans="1:10" ht="12.75">
      <c r="A17" s="207" t="s">
        <v>82</v>
      </c>
      <c r="B17" s="38" t="s">
        <v>83</v>
      </c>
      <c r="C17" s="39">
        <v>21475</v>
      </c>
      <c r="D17" s="39">
        <f>C17*118%</f>
        <v>25340.5</v>
      </c>
      <c r="E17" s="40">
        <v>1</v>
      </c>
      <c r="F17" s="11">
        <f>E17*D17</f>
        <v>25340.5</v>
      </c>
      <c r="G17" s="11">
        <f>F17*6</f>
        <v>152043</v>
      </c>
      <c r="H17" s="114">
        <v>0</v>
      </c>
      <c r="I17" s="111">
        <f>(2500+375)*6*E17</f>
        <v>17250</v>
      </c>
      <c r="J17" s="74">
        <f>SUM(G17:I17)</f>
        <v>169293</v>
      </c>
    </row>
    <row r="18" spans="1:10" ht="13.5" thickBot="1">
      <c r="A18" s="271" t="s">
        <v>58</v>
      </c>
      <c r="B18" s="272"/>
      <c r="C18" s="272"/>
      <c r="D18" s="273"/>
      <c r="E18" s="42">
        <f aca="true" t="shared" si="2" ref="E18:J18">SUM(E17:E17)</f>
        <v>1</v>
      </c>
      <c r="F18" s="45">
        <f t="shared" si="2"/>
        <v>25340.5</v>
      </c>
      <c r="G18" s="43">
        <f t="shared" si="2"/>
        <v>152043</v>
      </c>
      <c r="H18" s="43">
        <f t="shared" si="2"/>
        <v>0</v>
      </c>
      <c r="I18" s="43">
        <f t="shared" si="2"/>
        <v>17250</v>
      </c>
      <c r="J18" s="155">
        <f t="shared" si="2"/>
        <v>169293</v>
      </c>
    </row>
    <row r="19" spans="1:10" ht="13.5" thickBot="1">
      <c r="A19" s="293" t="s">
        <v>94</v>
      </c>
      <c r="B19" s="294"/>
      <c r="C19" s="294"/>
      <c r="D19" s="295"/>
      <c r="E19" s="18">
        <f aca="true" t="shared" si="3" ref="E19:J19">SUM(E18)</f>
        <v>1</v>
      </c>
      <c r="F19" s="23">
        <f t="shared" si="3"/>
        <v>25340.5</v>
      </c>
      <c r="G19" s="23">
        <f t="shared" si="3"/>
        <v>152043</v>
      </c>
      <c r="H19" s="23">
        <f t="shared" si="3"/>
        <v>0</v>
      </c>
      <c r="I19" s="23">
        <f t="shared" si="3"/>
        <v>17250</v>
      </c>
      <c r="J19" s="70">
        <f t="shared" si="3"/>
        <v>169293</v>
      </c>
    </row>
    <row r="20" spans="5:7" ht="12.75">
      <c r="E20" s="30"/>
      <c r="F20" s="31"/>
      <c r="G20" s="31"/>
    </row>
    <row r="21" spans="5:7" ht="12.75">
      <c r="E21" s="30"/>
      <c r="F21" s="31"/>
      <c r="G21" s="31"/>
    </row>
    <row r="22" spans="1:8" s="1" customFormat="1" ht="17.25" thickBot="1">
      <c r="A22" s="4" t="s">
        <v>246</v>
      </c>
      <c r="D22" s="2"/>
      <c r="F22" s="20"/>
      <c r="G22" s="20"/>
      <c r="H22" s="3"/>
    </row>
    <row r="23" spans="1:10" ht="39" thickBot="1">
      <c r="A23" s="51" t="s">
        <v>0</v>
      </c>
      <c r="B23" s="52" t="s">
        <v>1</v>
      </c>
      <c r="C23" s="52" t="s">
        <v>2</v>
      </c>
      <c r="D23" s="52" t="s">
        <v>3</v>
      </c>
      <c r="E23" s="53" t="s">
        <v>28</v>
      </c>
      <c r="F23" s="54" t="s">
        <v>37</v>
      </c>
      <c r="G23" s="54" t="s">
        <v>4</v>
      </c>
      <c r="H23" s="113" t="s">
        <v>250</v>
      </c>
      <c r="I23" s="110" t="s">
        <v>251</v>
      </c>
      <c r="J23" s="55" t="s">
        <v>94</v>
      </c>
    </row>
    <row r="24" spans="1:10" s="1" customFormat="1" ht="13.5" thickBot="1">
      <c r="A24" s="56" t="s">
        <v>5</v>
      </c>
      <c r="B24" s="84"/>
      <c r="C24" s="84"/>
      <c r="D24" s="59"/>
      <c r="E24" s="59"/>
      <c r="F24" s="177"/>
      <c r="G24" s="177"/>
      <c r="H24" s="61"/>
      <c r="I24" s="61"/>
      <c r="J24" s="62"/>
    </row>
    <row r="25" spans="1:10" s="1" customFormat="1" ht="12.75">
      <c r="A25" s="208" t="s">
        <v>6</v>
      </c>
      <c r="B25" s="9" t="s">
        <v>7</v>
      </c>
      <c r="C25" s="10" t="s">
        <v>8</v>
      </c>
      <c r="D25" s="11">
        <f>42650*118%</f>
        <v>50327</v>
      </c>
      <c r="E25" s="12">
        <v>6</v>
      </c>
      <c r="F25" s="11">
        <f>E25*D25</f>
        <v>301962</v>
      </c>
      <c r="G25" s="11">
        <f>F25*6</f>
        <v>1811772</v>
      </c>
      <c r="H25" s="11">
        <f>(42650*25%)*6*E25</f>
        <v>383850</v>
      </c>
      <c r="I25" s="111">
        <f>(2500+375)*6*E25</f>
        <v>103500</v>
      </c>
      <c r="J25" s="74">
        <f>SUM(G25:I25)</f>
        <v>2299122</v>
      </c>
    </row>
    <row r="26" spans="1:10" s="1" customFormat="1" ht="13.5" thickBot="1">
      <c r="A26" s="208" t="s">
        <v>9</v>
      </c>
      <c r="B26" s="9" t="s">
        <v>10</v>
      </c>
      <c r="C26" s="10">
        <v>26900</v>
      </c>
      <c r="D26" s="17">
        <f>C26*118%</f>
        <v>31742</v>
      </c>
      <c r="E26" s="12">
        <v>4</v>
      </c>
      <c r="F26" s="11">
        <f>E26*D26</f>
        <v>126968</v>
      </c>
      <c r="G26" s="11">
        <f>F26*6</f>
        <v>761808</v>
      </c>
      <c r="H26" s="114">
        <f>(C26*25%)*6*E26</f>
        <v>161400</v>
      </c>
      <c r="I26" s="111">
        <f>(2500+375)*6*E26</f>
        <v>69000</v>
      </c>
      <c r="J26" s="74">
        <f>SUM(G26:I26)</f>
        <v>992208</v>
      </c>
    </row>
    <row r="27" spans="1:10" s="1" customFormat="1" ht="13.5" thickBot="1">
      <c r="A27" s="56" t="s">
        <v>11</v>
      </c>
      <c r="B27" s="84"/>
      <c r="C27" s="84"/>
      <c r="D27" s="150"/>
      <c r="E27" s="150"/>
      <c r="F27" s="153"/>
      <c r="G27" s="153"/>
      <c r="H27" s="153"/>
      <c r="I27" s="153"/>
      <c r="J27" s="187"/>
    </row>
    <row r="28" spans="1:10" s="1" customFormat="1" ht="12.75">
      <c r="A28" s="208" t="s">
        <v>12</v>
      </c>
      <c r="B28" s="9" t="s">
        <v>13</v>
      </c>
      <c r="C28" s="10">
        <v>20755</v>
      </c>
      <c r="D28" s="17">
        <f>C28*118%</f>
        <v>24490.899999999998</v>
      </c>
      <c r="E28" s="12">
        <v>2</v>
      </c>
      <c r="F28" s="11">
        <f>E28*D28</f>
        <v>48981.799999999996</v>
      </c>
      <c r="G28" s="11">
        <f>F28*6</f>
        <v>293890.8</v>
      </c>
      <c r="H28" s="114">
        <v>0</v>
      </c>
      <c r="I28" s="111">
        <f>(2500+375)*6*E28</f>
        <v>34500</v>
      </c>
      <c r="J28" s="74">
        <f>SUM(G28:I28)</f>
        <v>328390.8</v>
      </c>
    </row>
    <row r="29" spans="1:10" s="241" customFormat="1" ht="13.5" thickBot="1">
      <c r="A29" s="236" t="s">
        <v>15</v>
      </c>
      <c r="B29" s="237" t="s">
        <v>16</v>
      </c>
      <c r="C29" s="238">
        <v>25145</v>
      </c>
      <c r="D29" s="239">
        <f>C29*118%</f>
        <v>29671.1</v>
      </c>
      <c r="E29" s="240">
        <v>1</v>
      </c>
      <c r="F29" s="11">
        <f>E29*D29</f>
        <v>29671.1</v>
      </c>
      <c r="G29" s="11">
        <f>F29*6</f>
        <v>178026.59999999998</v>
      </c>
      <c r="H29" s="171">
        <v>0</v>
      </c>
      <c r="I29" s="172">
        <f>(2500+375)*6*E29</f>
        <v>17250</v>
      </c>
      <c r="J29" s="173">
        <f>SUM(G29:I29)</f>
        <v>195276.59999999998</v>
      </c>
    </row>
    <row r="30" spans="1:10" s="1" customFormat="1" ht="13.5" thickBot="1">
      <c r="A30" s="56" t="s">
        <v>19</v>
      </c>
      <c r="B30" s="84"/>
      <c r="C30" s="84"/>
      <c r="D30" s="150"/>
      <c r="E30" s="150"/>
      <c r="F30" s="153"/>
      <c r="G30" s="153"/>
      <c r="H30" s="153"/>
      <c r="I30" s="153"/>
      <c r="J30" s="187"/>
    </row>
    <row r="31" spans="1:10" s="1" customFormat="1" ht="12.75">
      <c r="A31" s="208" t="s">
        <v>20</v>
      </c>
      <c r="B31" s="9" t="s">
        <v>21</v>
      </c>
      <c r="C31" s="10">
        <v>16260</v>
      </c>
      <c r="D31" s="17">
        <f>C31*118%</f>
        <v>19186.8</v>
      </c>
      <c r="E31" s="12">
        <v>1</v>
      </c>
      <c r="F31" s="11">
        <f>E31*D31</f>
        <v>19186.8</v>
      </c>
      <c r="G31" s="11">
        <f>F31*6</f>
        <v>115120.79999999999</v>
      </c>
      <c r="H31" s="114">
        <v>0</v>
      </c>
      <c r="I31" s="111">
        <f>(2500+375)*6*E31</f>
        <v>17250</v>
      </c>
      <c r="J31" s="74">
        <f>SUM(G31:I31)</f>
        <v>132370.8</v>
      </c>
    </row>
    <row r="32" spans="1:10" s="1" customFormat="1" ht="13.5" thickBot="1">
      <c r="A32" s="208" t="s">
        <v>22</v>
      </c>
      <c r="B32" s="9" t="s">
        <v>23</v>
      </c>
      <c r="C32" s="10">
        <v>16520</v>
      </c>
      <c r="D32" s="17">
        <f>C32*118%</f>
        <v>19493.6</v>
      </c>
      <c r="E32" s="12">
        <v>2</v>
      </c>
      <c r="F32" s="11">
        <f>E32*D32</f>
        <v>38987.2</v>
      </c>
      <c r="G32" s="11">
        <f>F32*6</f>
        <v>233923.19999999998</v>
      </c>
      <c r="H32" s="114">
        <v>0</v>
      </c>
      <c r="I32" s="111">
        <f>(2500+375)*6*E32</f>
        <v>34500</v>
      </c>
      <c r="J32" s="74">
        <f>SUM(G32:I32)</f>
        <v>268423.19999999995</v>
      </c>
    </row>
    <row r="33" spans="1:10" s="1" customFormat="1" ht="13.5" thickBot="1">
      <c r="A33" s="293" t="s">
        <v>94</v>
      </c>
      <c r="B33" s="294"/>
      <c r="C33" s="294"/>
      <c r="D33" s="295"/>
      <c r="E33" s="185">
        <f aca="true" t="shared" si="4" ref="E33:J33">SUM(E25:E32)</f>
        <v>16</v>
      </c>
      <c r="F33" s="186">
        <f t="shared" si="4"/>
        <v>565756.8999999999</v>
      </c>
      <c r="G33" s="186">
        <f t="shared" si="4"/>
        <v>3394541.4</v>
      </c>
      <c r="H33" s="186">
        <f t="shared" si="4"/>
        <v>545250</v>
      </c>
      <c r="I33" s="186">
        <f t="shared" si="4"/>
        <v>276000</v>
      </c>
      <c r="J33" s="200">
        <f t="shared" si="4"/>
        <v>4215791.399999999</v>
      </c>
    </row>
    <row r="34" spans="4:10" s="1" customFormat="1" ht="12.75">
      <c r="D34" s="2"/>
      <c r="F34" s="20"/>
      <c r="G34" s="20"/>
      <c r="H34" s="20"/>
      <c r="I34" s="20"/>
      <c r="J34" s="20"/>
    </row>
    <row r="35" ht="13.5" thickBot="1"/>
    <row r="36" spans="1:10" ht="13.5" thickBot="1">
      <c r="A36" s="293" t="s">
        <v>94</v>
      </c>
      <c r="B36" s="294"/>
      <c r="C36" s="294"/>
      <c r="D36" s="295"/>
      <c r="E36" s="32">
        <f aca="true" t="shared" si="5" ref="E36:J36">SUM(E10+E19+E33)</f>
        <v>24</v>
      </c>
      <c r="F36" s="23">
        <f t="shared" si="5"/>
        <v>743370.4999999999</v>
      </c>
      <c r="G36" s="23">
        <f t="shared" si="5"/>
        <v>4460223</v>
      </c>
      <c r="H36" s="23">
        <f t="shared" si="5"/>
        <v>545250</v>
      </c>
      <c r="I36" s="23">
        <f t="shared" si="5"/>
        <v>414000</v>
      </c>
      <c r="J36" s="70">
        <f t="shared" si="5"/>
        <v>5419473</v>
      </c>
    </row>
  </sheetData>
  <mergeCells count="5">
    <mergeCell ref="A9:D9"/>
    <mergeCell ref="A33:D33"/>
    <mergeCell ref="A36:D36"/>
    <mergeCell ref="A19:D19"/>
    <mergeCell ref="A18:D18"/>
  </mergeCells>
  <printOptions/>
  <pageMargins left="0.35" right="0.35" top="0.2" bottom="0.3" header="0.2" footer="0.3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pane xSplit="1" ySplit="4" topLeftCell="G47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J53" sqref="J53"/>
    </sheetView>
  </sheetViews>
  <sheetFormatPr defaultColWidth="9.140625" defaultRowHeight="12.75"/>
  <cols>
    <col min="1" max="1" width="35.421875" style="0" customWidth="1"/>
    <col min="2" max="2" width="12.421875" style="0" bestFit="1" customWidth="1"/>
    <col min="3" max="3" width="12.28125" style="0" bestFit="1" customWidth="1"/>
    <col min="4" max="4" width="11.8515625" style="0" bestFit="1" customWidth="1"/>
    <col min="5" max="5" width="10.7109375" style="0" customWidth="1"/>
    <col min="6" max="6" width="16.7109375" style="0" customWidth="1"/>
    <col min="7" max="7" width="15.57421875" style="0" customWidth="1"/>
    <col min="8" max="9" width="14.57421875" style="0" bestFit="1" customWidth="1"/>
    <col min="10" max="10" width="15.57421875" style="0" bestFit="1" customWidth="1"/>
  </cols>
  <sheetData>
    <row r="1" spans="1:7" ht="16.5">
      <c r="A1" s="24" t="s">
        <v>212</v>
      </c>
      <c r="B1" s="49"/>
      <c r="C1" s="50"/>
      <c r="E1" s="30"/>
      <c r="F1" s="31"/>
      <c r="G1" s="31"/>
    </row>
    <row r="2" spans="2:7" ht="13.5" thickBot="1">
      <c r="B2" s="49"/>
      <c r="C2" s="50"/>
      <c r="E2" s="30"/>
      <c r="F2" s="31"/>
      <c r="G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45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77</v>
      </c>
      <c r="B5" s="96" t="s">
        <v>76</v>
      </c>
      <c r="C5" s="97">
        <v>25145</v>
      </c>
      <c r="D5" s="39">
        <f>C5*118%</f>
        <v>29671.1</v>
      </c>
      <c r="E5" s="40">
        <v>2</v>
      </c>
      <c r="F5" s="11">
        <f>E5*D5</f>
        <v>59342.2</v>
      </c>
      <c r="G5" s="106">
        <f>F5*6</f>
        <v>356053.19999999995</v>
      </c>
      <c r="H5" s="114">
        <v>0</v>
      </c>
      <c r="I5" s="111">
        <f>(2500+375)*6*E5</f>
        <v>34500</v>
      </c>
      <c r="J5" s="74">
        <f>SUM(G5:I5)</f>
        <v>390553.19999999995</v>
      </c>
    </row>
    <row r="6" spans="1:10" ht="12.75">
      <c r="A6" s="71" t="s">
        <v>152</v>
      </c>
      <c r="B6" s="72" t="s">
        <v>76</v>
      </c>
      <c r="C6" s="98">
        <v>25145</v>
      </c>
      <c r="D6" s="39">
        <f>C6*118%</f>
        <v>29671.1</v>
      </c>
      <c r="E6" s="40">
        <v>1</v>
      </c>
      <c r="F6" s="11">
        <f>E6*D6</f>
        <v>29671.1</v>
      </c>
      <c r="G6" s="11">
        <f>F6*6</f>
        <v>178026.59999999998</v>
      </c>
      <c r="H6" s="114">
        <v>0</v>
      </c>
      <c r="I6" s="111">
        <f>(2500+375)*6*E6</f>
        <v>17250</v>
      </c>
      <c r="J6" s="74">
        <f>SUM(G6:I6)</f>
        <v>195276.59999999998</v>
      </c>
    </row>
    <row r="7" spans="1:10" ht="12.75">
      <c r="A7" s="71" t="s">
        <v>153</v>
      </c>
      <c r="B7" s="72" t="s">
        <v>76</v>
      </c>
      <c r="C7" s="98">
        <v>25145</v>
      </c>
      <c r="D7" s="39">
        <f>C7*118%</f>
        <v>29671.1</v>
      </c>
      <c r="E7" s="40">
        <v>1</v>
      </c>
      <c r="F7" s="11">
        <f>E7*D7</f>
        <v>29671.1</v>
      </c>
      <c r="G7" s="11">
        <f>F7*6</f>
        <v>178026.59999999998</v>
      </c>
      <c r="H7" s="114">
        <v>0</v>
      </c>
      <c r="I7" s="111">
        <f>(2500+375)*6*E7</f>
        <v>17250</v>
      </c>
      <c r="J7" s="74">
        <f>SUM(G7:I7)</f>
        <v>195276.59999999998</v>
      </c>
    </row>
    <row r="8" spans="1:10" ht="12.75">
      <c r="A8" s="71" t="s">
        <v>143</v>
      </c>
      <c r="B8" s="72" t="s">
        <v>60</v>
      </c>
      <c r="C8" s="98">
        <v>32750</v>
      </c>
      <c r="D8" s="39">
        <f>C8*118%</f>
        <v>38645</v>
      </c>
      <c r="E8" s="40">
        <v>2</v>
      </c>
      <c r="F8" s="11">
        <f>E8*D8</f>
        <v>77290</v>
      </c>
      <c r="G8" s="11">
        <f>F8*6</f>
        <v>463740</v>
      </c>
      <c r="H8" s="114">
        <v>0</v>
      </c>
      <c r="I8" s="94">
        <f>(2500+375)*6*E8</f>
        <v>34500</v>
      </c>
      <c r="J8" s="157">
        <f>SUM(G8:I8)</f>
        <v>498240</v>
      </c>
    </row>
    <row r="9" spans="1:10" ht="13.5" thickBot="1">
      <c r="A9" s="285" t="s">
        <v>58</v>
      </c>
      <c r="B9" s="286"/>
      <c r="C9" s="286"/>
      <c r="D9" s="286"/>
      <c r="E9" s="63">
        <f aca="true" t="shared" si="0" ref="E9:J9">SUM(E5:E8)</f>
        <v>6</v>
      </c>
      <c r="F9" s="64">
        <f t="shared" si="0"/>
        <v>195974.4</v>
      </c>
      <c r="G9" s="115">
        <f t="shared" si="0"/>
        <v>1175846.4</v>
      </c>
      <c r="H9" s="115">
        <f t="shared" si="0"/>
        <v>0</v>
      </c>
      <c r="I9" s="115">
        <f t="shared" si="0"/>
        <v>103500</v>
      </c>
      <c r="J9" s="161">
        <f t="shared" si="0"/>
        <v>1279346.4</v>
      </c>
    </row>
    <row r="10" spans="1:10" ht="13.5" thickBot="1">
      <c r="A10" s="56" t="s">
        <v>79</v>
      </c>
      <c r="B10" s="57"/>
      <c r="C10" s="58"/>
      <c r="D10" s="59"/>
      <c r="E10" s="60"/>
      <c r="F10" s="61"/>
      <c r="G10" s="61"/>
      <c r="H10" s="61"/>
      <c r="I10" s="61"/>
      <c r="J10" s="62"/>
    </row>
    <row r="11" spans="1:10" ht="12.75">
      <c r="A11" s="75" t="s">
        <v>194</v>
      </c>
      <c r="B11" s="72" t="s">
        <v>27</v>
      </c>
      <c r="C11" s="86">
        <v>16250</v>
      </c>
      <c r="D11" s="39">
        <f aca="true" t="shared" si="1" ref="D11:D20">C11*118%</f>
        <v>19175</v>
      </c>
      <c r="E11" s="40">
        <v>1</v>
      </c>
      <c r="F11" s="11">
        <f aca="true" t="shared" si="2" ref="F11:F20">E11*D11</f>
        <v>19175</v>
      </c>
      <c r="G11" s="106">
        <f aca="true" t="shared" si="3" ref="G11:G20">F11*6</f>
        <v>115050</v>
      </c>
      <c r="H11" s="114">
        <v>0</v>
      </c>
      <c r="I11" s="111">
        <f>(2500+375)*6*E11</f>
        <v>17250</v>
      </c>
      <c r="J11" s="74">
        <f>SUM(G11:I11)</f>
        <v>132300</v>
      </c>
    </row>
    <row r="12" spans="1:10" ht="12.75">
      <c r="A12" s="71" t="s">
        <v>86</v>
      </c>
      <c r="B12" s="72" t="s">
        <v>23</v>
      </c>
      <c r="C12" s="86">
        <v>16520</v>
      </c>
      <c r="D12" s="39">
        <f t="shared" si="1"/>
        <v>19493.6</v>
      </c>
      <c r="E12" s="40">
        <v>12</v>
      </c>
      <c r="F12" s="11">
        <f t="shared" si="2"/>
        <v>233923.19999999998</v>
      </c>
      <c r="G12" s="11">
        <f t="shared" si="3"/>
        <v>1403539.2</v>
      </c>
      <c r="H12" s="114">
        <v>0</v>
      </c>
      <c r="I12" s="111">
        <f aca="true" t="shared" si="4" ref="I12:I20">(2500+375)*6*E12</f>
        <v>207000</v>
      </c>
      <c r="J12" s="74">
        <f aca="true" t="shared" si="5" ref="J12:J20">SUM(G12:I12)</f>
        <v>1610539.2</v>
      </c>
    </row>
    <row r="13" spans="1:10" ht="12.75">
      <c r="A13" s="71" t="s">
        <v>93</v>
      </c>
      <c r="B13" s="72" t="s">
        <v>27</v>
      </c>
      <c r="C13" s="86">
        <v>16250</v>
      </c>
      <c r="D13" s="39">
        <f t="shared" si="1"/>
        <v>19175</v>
      </c>
      <c r="E13" s="40">
        <v>1</v>
      </c>
      <c r="F13" s="11">
        <f t="shared" si="2"/>
        <v>19175</v>
      </c>
      <c r="G13" s="11">
        <f t="shared" si="3"/>
        <v>115050</v>
      </c>
      <c r="H13" s="114">
        <v>0</v>
      </c>
      <c r="I13" s="111">
        <f t="shared" si="4"/>
        <v>17250</v>
      </c>
      <c r="J13" s="74">
        <f t="shared" si="5"/>
        <v>132300</v>
      </c>
    </row>
    <row r="14" spans="1:10" ht="12.75">
      <c r="A14" s="75" t="s">
        <v>160</v>
      </c>
      <c r="B14" s="72" t="s">
        <v>27</v>
      </c>
      <c r="C14" s="86">
        <v>16250</v>
      </c>
      <c r="D14" s="39">
        <f t="shared" si="1"/>
        <v>19175</v>
      </c>
      <c r="E14" s="40">
        <v>1</v>
      </c>
      <c r="F14" s="11">
        <f t="shared" si="2"/>
        <v>19175</v>
      </c>
      <c r="G14" s="11">
        <f t="shared" si="3"/>
        <v>115050</v>
      </c>
      <c r="H14" s="114">
        <v>0</v>
      </c>
      <c r="I14" s="111">
        <f t="shared" si="4"/>
        <v>17250</v>
      </c>
      <c r="J14" s="74">
        <f t="shared" si="5"/>
        <v>132300</v>
      </c>
    </row>
    <row r="15" spans="1:10" ht="12.75">
      <c r="A15" s="75" t="s">
        <v>24</v>
      </c>
      <c r="B15" s="72" t="s">
        <v>25</v>
      </c>
      <c r="C15" s="86">
        <v>15470</v>
      </c>
      <c r="D15" s="39">
        <f t="shared" si="1"/>
        <v>18254.6</v>
      </c>
      <c r="E15" s="40">
        <v>6</v>
      </c>
      <c r="F15" s="11">
        <f t="shared" si="2"/>
        <v>109527.59999999999</v>
      </c>
      <c r="G15" s="11">
        <f t="shared" si="3"/>
        <v>657165.6</v>
      </c>
      <c r="H15" s="114">
        <v>0</v>
      </c>
      <c r="I15" s="111">
        <f t="shared" si="4"/>
        <v>103500</v>
      </c>
      <c r="J15" s="74">
        <f t="shared" si="5"/>
        <v>760665.6</v>
      </c>
    </row>
    <row r="16" spans="1:10" ht="12.75">
      <c r="A16" s="71" t="s">
        <v>92</v>
      </c>
      <c r="B16" s="72" t="s">
        <v>39</v>
      </c>
      <c r="C16" s="86">
        <v>15870</v>
      </c>
      <c r="D16" s="39">
        <f t="shared" si="1"/>
        <v>18726.6</v>
      </c>
      <c r="E16" s="40">
        <v>4</v>
      </c>
      <c r="F16" s="11">
        <f t="shared" si="2"/>
        <v>74906.4</v>
      </c>
      <c r="G16" s="11">
        <f t="shared" si="3"/>
        <v>449438.39999999997</v>
      </c>
      <c r="H16" s="114">
        <v>0</v>
      </c>
      <c r="I16" s="111">
        <f t="shared" si="4"/>
        <v>69000</v>
      </c>
      <c r="J16" s="74">
        <f t="shared" si="5"/>
        <v>518438.39999999997</v>
      </c>
    </row>
    <row r="17" spans="1:10" ht="12.75">
      <c r="A17" s="75" t="s">
        <v>149</v>
      </c>
      <c r="B17" s="72" t="s">
        <v>27</v>
      </c>
      <c r="C17" s="86">
        <v>16250</v>
      </c>
      <c r="D17" s="39">
        <f t="shared" si="1"/>
        <v>19175</v>
      </c>
      <c r="E17" s="40">
        <v>5</v>
      </c>
      <c r="F17" s="11">
        <f t="shared" si="2"/>
        <v>95875</v>
      </c>
      <c r="G17" s="11">
        <f t="shared" si="3"/>
        <v>575250</v>
      </c>
      <c r="H17" s="114">
        <v>0</v>
      </c>
      <c r="I17" s="111">
        <f t="shared" si="4"/>
        <v>86250</v>
      </c>
      <c r="J17" s="74">
        <f t="shared" si="5"/>
        <v>661500</v>
      </c>
    </row>
    <row r="18" spans="1:10" ht="12.75">
      <c r="A18" s="75" t="s">
        <v>195</v>
      </c>
      <c r="B18" s="72" t="s">
        <v>27</v>
      </c>
      <c r="C18" s="86">
        <v>16250</v>
      </c>
      <c r="D18" s="39">
        <f t="shared" si="1"/>
        <v>19175</v>
      </c>
      <c r="E18" s="40">
        <v>1</v>
      </c>
      <c r="F18" s="11">
        <f t="shared" si="2"/>
        <v>19175</v>
      </c>
      <c r="G18" s="11">
        <f t="shared" si="3"/>
        <v>115050</v>
      </c>
      <c r="H18" s="114">
        <v>0</v>
      </c>
      <c r="I18" s="111">
        <f t="shared" si="4"/>
        <v>17250</v>
      </c>
      <c r="J18" s="74">
        <f t="shared" si="5"/>
        <v>132300</v>
      </c>
    </row>
    <row r="19" spans="1:10" ht="12.75">
      <c r="A19" s="75" t="s">
        <v>165</v>
      </c>
      <c r="B19" s="72" t="s">
        <v>27</v>
      </c>
      <c r="C19" s="86">
        <v>16250</v>
      </c>
      <c r="D19" s="39">
        <f t="shared" si="1"/>
        <v>19175</v>
      </c>
      <c r="E19" s="40">
        <v>1</v>
      </c>
      <c r="F19" s="11">
        <f t="shared" si="2"/>
        <v>19175</v>
      </c>
      <c r="G19" s="11">
        <f t="shared" si="3"/>
        <v>115050</v>
      </c>
      <c r="H19" s="114">
        <v>0</v>
      </c>
      <c r="I19" s="111">
        <f t="shared" si="4"/>
        <v>17250</v>
      </c>
      <c r="J19" s="74">
        <f t="shared" si="5"/>
        <v>132300</v>
      </c>
    </row>
    <row r="20" spans="1:10" ht="12.75">
      <c r="A20" s="71" t="s">
        <v>82</v>
      </c>
      <c r="B20" s="72" t="s">
        <v>83</v>
      </c>
      <c r="C20" s="86">
        <v>21475</v>
      </c>
      <c r="D20" s="39">
        <f t="shared" si="1"/>
        <v>25340.5</v>
      </c>
      <c r="E20" s="40">
        <v>2</v>
      </c>
      <c r="F20" s="11">
        <f t="shared" si="2"/>
        <v>50681</v>
      </c>
      <c r="G20" s="11">
        <f t="shared" si="3"/>
        <v>304086</v>
      </c>
      <c r="H20" s="114">
        <v>0</v>
      </c>
      <c r="I20" s="111">
        <f t="shared" si="4"/>
        <v>34500</v>
      </c>
      <c r="J20" s="95">
        <f t="shared" si="5"/>
        <v>338586</v>
      </c>
    </row>
    <row r="21" spans="1:10" ht="13.5" thickBot="1">
      <c r="A21" s="285" t="s">
        <v>58</v>
      </c>
      <c r="B21" s="286"/>
      <c r="C21" s="286"/>
      <c r="D21" s="286"/>
      <c r="E21" s="63">
        <f aca="true" t="shared" si="6" ref="E21:J21">SUM(E11:E20)</f>
        <v>34</v>
      </c>
      <c r="F21" s="64">
        <f t="shared" si="6"/>
        <v>660788.2</v>
      </c>
      <c r="G21" s="115">
        <f t="shared" si="6"/>
        <v>3964729.1999999997</v>
      </c>
      <c r="H21" s="163">
        <f t="shared" si="6"/>
        <v>0</v>
      </c>
      <c r="I21" s="163">
        <f t="shared" si="6"/>
        <v>586500</v>
      </c>
      <c r="J21" s="65">
        <f t="shared" si="6"/>
        <v>4551229.199999999</v>
      </c>
    </row>
    <row r="22" spans="1:10" ht="13.5" thickBot="1">
      <c r="A22" s="66" t="s">
        <v>94</v>
      </c>
      <c r="B22" s="67"/>
      <c r="C22" s="68"/>
      <c r="D22" s="69"/>
      <c r="E22" s="32">
        <f aca="true" t="shared" si="7" ref="E22:J22">SUM(E9+E21)</f>
        <v>40</v>
      </c>
      <c r="F22" s="23">
        <f t="shared" si="7"/>
        <v>856762.6</v>
      </c>
      <c r="G22" s="23">
        <f t="shared" si="7"/>
        <v>5140575.6</v>
      </c>
      <c r="H22" s="182">
        <f t="shared" si="7"/>
        <v>0</v>
      </c>
      <c r="I22" s="182">
        <f t="shared" si="7"/>
        <v>690000</v>
      </c>
      <c r="J22" s="70">
        <f t="shared" si="7"/>
        <v>5830575.6</v>
      </c>
    </row>
    <row r="23" spans="2:7" ht="12.75">
      <c r="B23" s="49"/>
      <c r="C23" s="50"/>
      <c r="E23" s="30"/>
      <c r="F23" s="31"/>
      <c r="G23" s="31"/>
    </row>
    <row r="25" ht="16.5">
      <c r="A25" s="24" t="s">
        <v>36</v>
      </c>
    </row>
    <row r="26" ht="13.5" thickBot="1"/>
    <row r="27" spans="1:10" ht="39" thickBot="1">
      <c r="A27" s="51" t="s">
        <v>0</v>
      </c>
      <c r="B27" s="52" t="s">
        <v>1</v>
      </c>
      <c r="C27" s="52" t="s">
        <v>2</v>
      </c>
      <c r="D27" s="52" t="s">
        <v>3</v>
      </c>
      <c r="E27" s="53" t="s">
        <v>28</v>
      </c>
      <c r="F27" s="54" t="s">
        <v>37</v>
      </c>
      <c r="G27" s="54" t="s">
        <v>4</v>
      </c>
      <c r="H27" s="113" t="s">
        <v>250</v>
      </c>
      <c r="I27" s="110" t="s">
        <v>251</v>
      </c>
      <c r="J27" s="55" t="s">
        <v>94</v>
      </c>
    </row>
    <row r="28" spans="1:16" s="1" customFormat="1" ht="13.5" thickBot="1">
      <c r="A28" s="232" t="s">
        <v>5</v>
      </c>
      <c r="B28" s="129"/>
      <c r="C28" s="84"/>
      <c r="D28" s="59"/>
      <c r="E28" s="58"/>
      <c r="F28" s="58"/>
      <c r="G28" s="58"/>
      <c r="H28" s="61"/>
      <c r="I28" s="61"/>
      <c r="J28" s="62"/>
      <c r="P28" s="7"/>
    </row>
    <row r="29" spans="1:10" s="29" customFormat="1" ht="12.75">
      <c r="A29" s="208" t="s">
        <v>32</v>
      </c>
      <c r="B29" s="25" t="s">
        <v>31</v>
      </c>
      <c r="C29" s="26">
        <v>50905</v>
      </c>
      <c r="D29" s="27">
        <f>C29*118%</f>
        <v>60067.899999999994</v>
      </c>
      <c r="E29" s="28">
        <v>14</v>
      </c>
      <c r="F29" s="27">
        <f>E29*D29</f>
        <v>840950.5999999999</v>
      </c>
      <c r="G29" s="27">
        <f>F29*6</f>
        <v>5045703.6</v>
      </c>
      <c r="H29" s="114">
        <f>(C29*25%)*6*E29</f>
        <v>1069005</v>
      </c>
      <c r="I29" s="111">
        <f>(2500+375)*6*E29</f>
        <v>241500</v>
      </c>
      <c r="J29" s="74">
        <f>SUM(G29:I29)</f>
        <v>6356208.6</v>
      </c>
    </row>
    <row r="30" spans="1:18" s="7" customFormat="1" ht="12.75">
      <c r="A30" s="208" t="s">
        <v>33</v>
      </c>
      <c r="B30" s="9" t="s">
        <v>34</v>
      </c>
      <c r="C30" s="10">
        <v>37650</v>
      </c>
      <c r="D30" s="11">
        <f>C30*118%</f>
        <v>44427</v>
      </c>
      <c r="E30" s="12">
        <v>10</v>
      </c>
      <c r="F30" s="11">
        <f>E30*D30</f>
        <v>444270</v>
      </c>
      <c r="G30" s="11">
        <f>F30*6</f>
        <v>2665620</v>
      </c>
      <c r="H30" s="114">
        <f>(C30*25%)*6*E30</f>
        <v>564750</v>
      </c>
      <c r="I30" s="111">
        <f>(2500+375)*6*E30</f>
        <v>172500</v>
      </c>
      <c r="J30" s="74">
        <f>SUM(G30:I30)</f>
        <v>3402870</v>
      </c>
      <c r="P30" s="15"/>
      <c r="R30" s="16"/>
    </row>
    <row r="31" spans="1:16" s="7" customFormat="1" ht="13.5" thickBot="1">
      <c r="A31" s="208" t="s">
        <v>9</v>
      </c>
      <c r="B31" s="9" t="s">
        <v>10</v>
      </c>
      <c r="C31" s="10">
        <v>26900</v>
      </c>
      <c r="D31" s="17">
        <f>C31*118%</f>
        <v>31742</v>
      </c>
      <c r="E31" s="12">
        <v>36</v>
      </c>
      <c r="F31" s="11">
        <f>E31*D31</f>
        <v>1142712</v>
      </c>
      <c r="G31" s="11">
        <f>F31*6</f>
        <v>6856272</v>
      </c>
      <c r="H31" s="114">
        <f>(C31*25%)*6*E31</f>
        <v>1452600</v>
      </c>
      <c r="I31" s="111">
        <f>(2500+375)*6*E31</f>
        <v>621000</v>
      </c>
      <c r="J31" s="188">
        <f>SUM(G31:I31)</f>
        <v>8929872</v>
      </c>
      <c r="P31" s="15"/>
    </row>
    <row r="32" spans="1:16" s="1" customFormat="1" ht="13.5" thickBot="1">
      <c r="A32" s="232" t="s">
        <v>19</v>
      </c>
      <c r="B32" s="129"/>
      <c r="C32" s="84"/>
      <c r="D32" s="150"/>
      <c r="E32" s="151"/>
      <c r="F32" s="152"/>
      <c r="G32" s="152"/>
      <c r="H32" s="152"/>
      <c r="I32" s="152"/>
      <c r="J32" s="158"/>
      <c r="P32" s="15"/>
    </row>
    <row r="33" spans="1:16" s="1" customFormat="1" ht="12.75">
      <c r="A33" s="208" t="s">
        <v>20</v>
      </c>
      <c r="B33" s="9" t="s">
        <v>21</v>
      </c>
      <c r="C33" s="10">
        <v>16260</v>
      </c>
      <c r="D33" s="17">
        <f aca="true" t="shared" si="8" ref="D33:D39">C33*118%</f>
        <v>19186.8</v>
      </c>
      <c r="E33" s="12">
        <v>21</v>
      </c>
      <c r="F33" s="11">
        <f aca="true" t="shared" si="9" ref="F33:F38">E33*D33</f>
        <v>402922.8</v>
      </c>
      <c r="G33" s="11">
        <f aca="true" t="shared" si="10" ref="G33:G38">F33*6</f>
        <v>2417536.8</v>
      </c>
      <c r="H33" s="114">
        <v>0</v>
      </c>
      <c r="I33" s="111">
        <f>(2500+375)*6*E33</f>
        <v>362250</v>
      </c>
      <c r="J33" s="74">
        <f>SUM(G33:I33)</f>
        <v>2779786.8</v>
      </c>
      <c r="P33" s="15"/>
    </row>
    <row r="34" spans="1:16" s="1" customFormat="1" ht="12.75">
      <c r="A34" s="208" t="s">
        <v>22</v>
      </c>
      <c r="B34" s="9" t="s">
        <v>23</v>
      </c>
      <c r="C34" s="10">
        <v>16520</v>
      </c>
      <c r="D34" s="17">
        <f t="shared" si="8"/>
        <v>19493.6</v>
      </c>
      <c r="E34" s="12">
        <v>18</v>
      </c>
      <c r="F34" s="11">
        <f t="shared" si="9"/>
        <v>350884.8</v>
      </c>
      <c r="G34" s="11">
        <f t="shared" si="10"/>
        <v>2105308.8</v>
      </c>
      <c r="H34" s="114">
        <v>0</v>
      </c>
      <c r="I34" s="111">
        <f aca="true" t="shared" si="11" ref="I34:I39">(2500+375)*6*E34</f>
        <v>310500</v>
      </c>
      <c r="J34" s="74">
        <f aca="true" t="shared" si="12" ref="J34:J39">SUM(G34:I34)</f>
        <v>2415808.8</v>
      </c>
      <c r="P34" s="15"/>
    </row>
    <row r="35" spans="1:16" s="1" customFormat="1" ht="12.75">
      <c r="A35" s="208" t="s">
        <v>38</v>
      </c>
      <c r="B35" s="9" t="s">
        <v>39</v>
      </c>
      <c r="C35" s="10">
        <v>15870</v>
      </c>
      <c r="D35" s="17">
        <f t="shared" si="8"/>
        <v>18726.6</v>
      </c>
      <c r="E35" s="12">
        <v>1</v>
      </c>
      <c r="F35" s="11">
        <f t="shared" si="9"/>
        <v>18726.6</v>
      </c>
      <c r="G35" s="11">
        <f t="shared" si="10"/>
        <v>112359.59999999999</v>
      </c>
      <c r="H35" s="114">
        <v>0</v>
      </c>
      <c r="I35" s="111">
        <f t="shared" si="11"/>
        <v>17250</v>
      </c>
      <c r="J35" s="74">
        <f t="shared" si="12"/>
        <v>129609.59999999999</v>
      </c>
      <c r="P35" s="15"/>
    </row>
    <row r="36" spans="1:16" s="1" customFormat="1" ht="12.75">
      <c r="A36" s="208" t="s">
        <v>40</v>
      </c>
      <c r="B36" s="9" t="s">
        <v>27</v>
      </c>
      <c r="C36" s="10">
        <v>16250</v>
      </c>
      <c r="D36" s="17">
        <f t="shared" si="8"/>
        <v>19175</v>
      </c>
      <c r="E36" s="12">
        <v>1</v>
      </c>
      <c r="F36" s="11">
        <f t="shared" si="9"/>
        <v>19175</v>
      </c>
      <c r="G36" s="11">
        <f t="shared" si="10"/>
        <v>115050</v>
      </c>
      <c r="H36" s="114">
        <v>0</v>
      </c>
      <c r="I36" s="111">
        <f t="shared" si="11"/>
        <v>17250</v>
      </c>
      <c r="J36" s="74">
        <f t="shared" si="12"/>
        <v>132300</v>
      </c>
      <c r="P36" s="15"/>
    </row>
    <row r="37" spans="1:16" s="1" customFormat="1" ht="12.75">
      <c r="A37" s="208" t="s">
        <v>24</v>
      </c>
      <c r="B37" s="9" t="s">
        <v>25</v>
      </c>
      <c r="C37" s="10">
        <v>15470</v>
      </c>
      <c r="D37" s="17">
        <f t="shared" si="8"/>
        <v>18254.6</v>
      </c>
      <c r="E37" s="12">
        <v>14</v>
      </c>
      <c r="F37" s="11">
        <f t="shared" si="9"/>
        <v>255564.39999999997</v>
      </c>
      <c r="G37" s="11">
        <f t="shared" si="10"/>
        <v>1533386.4</v>
      </c>
      <c r="H37" s="114">
        <v>0</v>
      </c>
      <c r="I37" s="111">
        <f t="shared" si="11"/>
        <v>241500</v>
      </c>
      <c r="J37" s="74">
        <f t="shared" si="12"/>
        <v>1774886.4</v>
      </c>
      <c r="P37" s="15"/>
    </row>
    <row r="38" spans="1:16" s="1" customFormat="1" ht="12.75">
      <c r="A38" s="208" t="s">
        <v>41</v>
      </c>
      <c r="B38" s="9" t="s">
        <v>25</v>
      </c>
      <c r="C38" s="10">
        <v>15470</v>
      </c>
      <c r="D38" s="17">
        <f t="shared" si="8"/>
        <v>18254.6</v>
      </c>
      <c r="E38" s="12">
        <v>2</v>
      </c>
      <c r="F38" s="11">
        <f t="shared" si="9"/>
        <v>36509.2</v>
      </c>
      <c r="G38" s="11">
        <f t="shared" si="10"/>
        <v>219055.19999999998</v>
      </c>
      <c r="H38" s="114">
        <v>0</v>
      </c>
      <c r="I38" s="111">
        <f t="shared" si="11"/>
        <v>34500</v>
      </c>
      <c r="J38" s="74">
        <f t="shared" si="12"/>
        <v>253555.19999999998</v>
      </c>
      <c r="P38" s="15"/>
    </row>
    <row r="39" spans="1:16" s="1" customFormat="1" ht="12.75">
      <c r="A39" s="208" t="s">
        <v>42</v>
      </c>
      <c r="B39" s="9" t="s">
        <v>43</v>
      </c>
      <c r="C39" s="10">
        <v>14150</v>
      </c>
      <c r="D39" s="17">
        <f t="shared" si="8"/>
        <v>16697</v>
      </c>
      <c r="E39" s="12">
        <v>4</v>
      </c>
      <c r="F39" s="11">
        <f>E39*D39</f>
        <v>66788</v>
      </c>
      <c r="G39" s="11">
        <f>F39*6</f>
        <v>400728</v>
      </c>
      <c r="H39" s="114">
        <v>0</v>
      </c>
      <c r="I39" s="111">
        <f t="shared" si="11"/>
        <v>69000</v>
      </c>
      <c r="J39" s="74">
        <f t="shared" si="12"/>
        <v>469728</v>
      </c>
      <c r="P39" s="15"/>
    </row>
    <row r="40" spans="1:16" s="19" customFormat="1" ht="13.5" thickBot="1">
      <c r="A40" s="277" t="s">
        <v>94</v>
      </c>
      <c r="B40" s="278"/>
      <c r="C40" s="278"/>
      <c r="D40" s="279"/>
      <c r="E40" s="185">
        <f aca="true" t="shared" si="13" ref="E40:J40">SUM(E29:E39)</f>
        <v>121</v>
      </c>
      <c r="F40" s="186">
        <f t="shared" si="13"/>
        <v>3578503.3999999994</v>
      </c>
      <c r="G40" s="186">
        <f t="shared" si="13"/>
        <v>21471020.4</v>
      </c>
      <c r="H40" s="186">
        <f t="shared" si="13"/>
        <v>3086355</v>
      </c>
      <c r="I40" s="186">
        <f t="shared" si="13"/>
        <v>2087250</v>
      </c>
      <c r="J40" s="200">
        <f t="shared" si="13"/>
        <v>26644625.400000002</v>
      </c>
      <c r="P40" s="15"/>
    </row>
    <row r="41" ht="13.5" thickTop="1"/>
    <row r="42" spans="1:7" ht="16.5">
      <c r="A42" s="24" t="s">
        <v>105</v>
      </c>
      <c r="E42" s="30"/>
      <c r="F42" s="31"/>
      <c r="G42" s="31"/>
    </row>
    <row r="43" spans="5:7" ht="13.5" thickBot="1">
      <c r="E43" s="30"/>
      <c r="F43" s="31"/>
      <c r="G43" s="31"/>
    </row>
    <row r="44" spans="1:10" ht="39" thickBot="1">
      <c r="A44" s="51" t="s">
        <v>0</v>
      </c>
      <c r="B44" s="52" t="s">
        <v>1</v>
      </c>
      <c r="C44" s="52" t="s">
        <v>2</v>
      </c>
      <c r="D44" s="52" t="s">
        <v>3</v>
      </c>
      <c r="E44" s="53" t="s">
        <v>28</v>
      </c>
      <c r="F44" s="54" t="s">
        <v>37</v>
      </c>
      <c r="G44" s="54" t="s">
        <v>4</v>
      </c>
      <c r="H44" s="113" t="s">
        <v>250</v>
      </c>
      <c r="I44" s="110" t="s">
        <v>251</v>
      </c>
      <c r="J44" s="55" t="s">
        <v>94</v>
      </c>
    </row>
    <row r="45" spans="1:10" ht="13.5" thickBot="1">
      <c r="A45" s="232" t="s">
        <v>5</v>
      </c>
      <c r="B45" s="129"/>
      <c r="C45" s="84"/>
      <c r="D45" s="59"/>
      <c r="E45" s="60"/>
      <c r="F45" s="61"/>
      <c r="G45" s="61"/>
      <c r="H45" s="61"/>
      <c r="I45" s="61"/>
      <c r="J45" s="62"/>
    </row>
    <row r="46" spans="1:10" ht="12.75">
      <c r="A46" s="207" t="s">
        <v>51</v>
      </c>
      <c r="B46" s="38" t="s">
        <v>52</v>
      </c>
      <c r="C46" s="39">
        <v>37650</v>
      </c>
      <c r="D46" s="39">
        <f>C46*118%</f>
        <v>44427</v>
      </c>
      <c r="E46" s="40">
        <v>16</v>
      </c>
      <c r="F46" s="11">
        <f>E46*D46</f>
        <v>710832</v>
      </c>
      <c r="G46" s="11">
        <f>F46*6</f>
        <v>4264992</v>
      </c>
      <c r="H46" s="114">
        <f>(C46*25%)*6*E46</f>
        <v>903600</v>
      </c>
      <c r="I46" s="111">
        <f>(2500+375)*6*E46</f>
        <v>276000</v>
      </c>
      <c r="J46" s="74">
        <f>SUM(G46:I46)</f>
        <v>5444592</v>
      </c>
    </row>
    <row r="47" spans="1:10" ht="12.75">
      <c r="A47" s="207" t="s">
        <v>12</v>
      </c>
      <c r="B47" s="38" t="s">
        <v>13</v>
      </c>
      <c r="C47" s="39">
        <v>20755</v>
      </c>
      <c r="D47" s="39">
        <f>C47*118%</f>
        <v>24490.899999999998</v>
      </c>
      <c r="E47" s="40">
        <v>2</v>
      </c>
      <c r="F47" s="11">
        <f>E47*D47</f>
        <v>48981.799999999996</v>
      </c>
      <c r="G47" s="11">
        <f>F47*6</f>
        <v>293890.8</v>
      </c>
      <c r="H47" s="114">
        <f>(C47*25%)*6*E47</f>
        <v>62265</v>
      </c>
      <c r="I47" s="111">
        <f>(2500+375)*6*E47</f>
        <v>34500</v>
      </c>
      <c r="J47" s="74">
        <f>SUM(G47:I47)</f>
        <v>390655.8</v>
      </c>
    </row>
    <row r="48" spans="1:10" ht="12.75">
      <c r="A48" s="207" t="s">
        <v>14</v>
      </c>
      <c r="B48" s="38" t="s">
        <v>13</v>
      </c>
      <c r="C48" s="39">
        <v>20755</v>
      </c>
      <c r="D48" s="41">
        <f>C48*118%</f>
        <v>24490.899999999998</v>
      </c>
      <c r="E48" s="40">
        <v>3</v>
      </c>
      <c r="F48" s="11">
        <f>E48*D48</f>
        <v>73472.7</v>
      </c>
      <c r="G48" s="11">
        <f>F48*6</f>
        <v>440836.19999999995</v>
      </c>
      <c r="H48" s="114">
        <f>(C48*25%)*6*E48</f>
        <v>93397.5</v>
      </c>
      <c r="I48" s="111">
        <f>(2500+375)*6*E48</f>
        <v>51750</v>
      </c>
      <c r="J48" s="74">
        <f>SUM(G48:I48)</f>
        <v>585983.7</v>
      </c>
    </row>
    <row r="49" spans="1:10" s="44" customFormat="1" ht="13.5" thickBot="1">
      <c r="A49" s="271" t="s">
        <v>58</v>
      </c>
      <c r="B49" s="272"/>
      <c r="C49" s="272"/>
      <c r="D49" s="273"/>
      <c r="E49" s="42">
        <f aca="true" t="shared" si="14" ref="E49:J49">SUM(E46:E48)</f>
        <v>21</v>
      </c>
      <c r="F49" s="43">
        <f t="shared" si="14"/>
        <v>833286.5</v>
      </c>
      <c r="G49" s="43">
        <f t="shared" si="14"/>
        <v>4999719</v>
      </c>
      <c r="H49" s="43">
        <f>SUM(H46:H48)</f>
        <v>1059262.5</v>
      </c>
      <c r="I49" s="43">
        <f t="shared" si="14"/>
        <v>362250</v>
      </c>
      <c r="J49" s="65">
        <f t="shared" si="14"/>
        <v>6421231.5</v>
      </c>
    </row>
    <row r="50" spans="1:10" ht="13.5" thickBot="1">
      <c r="A50" s="232" t="s">
        <v>45</v>
      </c>
      <c r="B50" s="129"/>
      <c r="C50" s="84"/>
      <c r="D50" s="59"/>
      <c r="E50" s="60"/>
      <c r="F50" s="61"/>
      <c r="G50" s="61"/>
      <c r="H50" s="61"/>
      <c r="I50" s="61"/>
      <c r="J50" s="62"/>
    </row>
    <row r="51" spans="1:10" ht="12.75">
      <c r="A51" s="207" t="s">
        <v>68</v>
      </c>
      <c r="B51" s="38" t="s">
        <v>69</v>
      </c>
      <c r="C51" s="39">
        <v>41905</v>
      </c>
      <c r="D51" s="39">
        <f>C51*118%</f>
        <v>49447.899999999994</v>
      </c>
      <c r="E51" s="40">
        <v>1</v>
      </c>
      <c r="F51" s="11">
        <f>E51*D51</f>
        <v>49447.899999999994</v>
      </c>
      <c r="G51" s="11">
        <f>F51*6</f>
        <v>296687.39999999997</v>
      </c>
      <c r="H51" s="114">
        <v>0</v>
      </c>
      <c r="I51" s="111">
        <f>(2500+375)*6*E51</f>
        <v>17250</v>
      </c>
      <c r="J51" s="74">
        <f>SUM(G51:I51)</f>
        <v>313937.39999999997</v>
      </c>
    </row>
    <row r="52" spans="1:10" s="44" customFormat="1" ht="13.5" thickBot="1">
      <c r="A52" s="271" t="s">
        <v>58</v>
      </c>
      <c r="B52" s="272"/>
      <c r="C52" s="272"/>
      <c r="D52" s="273"/>
      <c r="E52" s="42">
        <f aca="true" t="shared" si="15" ref="E52:J52">SUM(E51:E51)</f>
        <v>1</v>
      </c>
      <c r="F52" s="45">
        <f t="shared" si="15"/>
        <v>49447.899999999994</v>
      </c>
      <c r="G52" s="45">
        <f t="shared" si="15"/>
        <v>296687.39999999997</v>
      </c>
      <c r="H52" s="45">
        <f t="shared" si="15"/>
        <v>0</v>
      </c>
      <c r="I52" s="45">
        <f t="shared" si="15"/>
        <v>17250</v>
      </c>
      <c r="J52" s="189">
        <f t="shared" si="15"/>
        <v>313937.39999999997</v>
      </c>
    </row>
    <row r="53" spans="1:10" ht="13.5" thickBot="1">
      <c r="A53" s="293" t="s">
        <v>94</v>
      </c>
      <c r="B53" s="294"/>
      <c r="C53" s="294"/>
      <c r="D53" s="295"/>
      <c r="E53" s="18">
        <f aca="true" t="shared" si="16" ref="E53:J53">SUM(E49+E52)</f>
        <v>22</v>
      </c>
      <c r="F53" s="23">
        <f t="shared" si="16"/>
        <v>882734.4</v>
      </c>
      <c r="G53" s="23">
        <f t="shared" si="16"/>
        <v>5296406.4</v>
      </c>
      <c r="H53" s="23">
        <f t="shared" si="16"/>
        <v>1059262.5</v>
      </c>
      <c r="I53" s="23">
        <f t="shared" si="16"/>
        <v>379500</v>
      </c>
      <c r="J53" s="70">
        <f t="shared" si="16"/>
        <v>6735168.9</v>
      </c>
    </row>
    <row r="54" ht="13.5" thickBot="1">
      <c r="J54" s="190"/>
    </row>
    <row r="55" spans="1:10" ht="13.5" thickBot="1">
      <c r="A55" s="293" t="s">
        <v>94</v>
      </c>
      <c r="B55" s="294"/>
      <c r="C55" s="294"/>
      <c r="D55" s="295"/>
      <c r="E55" s="32">
        <f aca="true" t="shared" si="17" ref="E55:J55">SUM(E22+E40+E53)</f>
        <v>183</v>
      </c>
      <c r="F55" s="23">
        <f t="shared" si="17"/>
        <v>5318000.399999999</v>
      </c>
      <c r="G55" s="23">
        <f t="shared" si="17"/>
        <v>31908002.4</v>
      </c>
      <c r="H55" s="152">
        <f t="shared" si="17"/>
        <v>4145617.5</v>
      </c>
      <c r="I55" s="112">
        <f t="shared" si="17"/>
        <v>3156750</v>
      </c>
      <c r="J55" s="70">
        <f t="shared" si="17"/>
        <v>39210369.9</v>
      </c>
    </row>
    <row r="57" ht="12.75">
      <c r="I57" s="251"/>
    </row>
    <row r="58" ht="12.75">
      <c r="I58" s="251"/>
    </row>
  </sheetData>
  <mergeCells count="7">
    <mergeCell ref="A52:D52"/>
    <mergeCell ref="A55:D55"/>
    <mergeCell ref="A53:D53"/>
    <mergeCell ref="A9:D9"/>
    <mergeCell ref="A21:D21"/>
    <mergeCell ref="A40:D40"/>
    <mergeCell ref="A49:D49"/>
  </mergeCells>
  <printOptions/>
  <pageMargins left="0.21" right="0.26" top="0.2" bottom="0.3" header="0.2" footer="0.3"/>
  <pageSetup horizontalDpi="300" verticalDpi="300" orientation="landscape" paperSize="9" scale="90" r:id="rId1"/>
  <rowBreaks count="1" manualBreakCount="1">
    <brk id="2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pane xSplit="1" ySplit="4" topLeftCell="G44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J52" sqref="J52"/>
    </sheetView>
  </sheetViews>
  <sheetFormatPr defaultColWidth="9.140625" defaultRowHeight="12.75"/>
  <cols>
    <col min="1" max="1" width="37.140625" style="0" customWidth="1"/>
    <col min="2" max="2" width="12.421875" style="0" bestFit="1" customWidth="1"/>
    <col min="3" max="3" width="16.140625" style="0" bestFit="1" customWidth="1"/>
    <col min="4" max="4" width="11.8515625" style="0" bestFit="1" customWidth="1"/>
    <col min="5" max="5" width="10.8515625" style="0" bestFit="1" customWidth="1"/>
    <col min="6" max="6" width="16.421875" style="0" customWidth="1"/>
    <col min="7" max="7" width="14.57421875" style="0" bestFit="1" customWidth="1"/>
    <col min="8" max="9" width="12.8515625" style="0" bestFit="1" customWidth="1"/>
    <col min="10" max="10" width="15.57421875" style="0" customWidth="1"/>
  </cols>
  <sheetData>
    <row r="1" spans="1:7" ht="16.5">
      <c r="A1" s="24" t="s">
        <v>213</v>
      </c>
      <c r="B1" s="49"/>
      <c r="C1" s="50"/>
      <c r="E1" s="30"/>
      <c r="F1" s="31"/>
      <c r="G1" s="31"/>
    </row>
    <row r="2" spans="2:7" ht="13.5" thickBot="1">
      <c r="B2" s="49"/>
      <c r="C2" s="50"/>
      <c r="E2" s="30"/>
      <c r="F2" s="31"/>
      <c r="G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45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180</v>
      </c>
      <c r="B5" s="72" t="s">
        <v>181</v>
      </c>
      <c r="C5" s="98">
        <v>45905</v>
      </c>
      <c r="D5" s="39">
        <f>C5*118%</f>
        <v>54167.899999999994</v>
      </c>
      <c r="E5" s="40">
        <v>1</v>
      </c>
      <c r="F5" s="11">
        <f>E5*D5</f>
        <v>54167.899999999994</v>
      </c>
      <c r="G5" s="106">
        <f>F5*6</f>
        <v>325007.39999999997</v>
      </c>
      <c r="H5" s="114">
        <v>0</v>
      </c>
      <c r="I5" s="111">
        <f>(2500+375)*6*E5</f>
        <v>17250</v>
      </c>
      <c r="J5" s="74">
        <f>SUM(G5:I5)</f>
        <v>342257.39999999997</v>
      </c>
    </row>
    <row r="6" spans="1:10" ht="12.75">
      <c r="A6" s="71" t="s">
        <v>77</v>
      </c>
      <c r="B6" s="96" t="s">
        <v>76</v>
      </c>
      <c r="C6" s="97">
        <v>25145</v>
      </c>
      <c r="D6" s="39">
        <f>C6*118%</f>
        <v>29671.1</v>
      </c>
      <c r="E6" s="40">
        <v>3</v>
      </c>
      <c r="F6" s="11">
        <f>E6*D6</f>
        <v>89013.29999999999</v>
      </c>
      <c r="G6" s="11">
        <f>F6*6</f>
        <v>534079.7999999999</v>
      </c>
      <c r="H6" s="114">
        <v>0</v>
      </c>
      <c r="I6" s="111">
        <f>(2500+375)*6*E6</f>
        <v>51750</v>
      </c>
      <c r="J6" s="74">
        <f>SUM(G6:I6)</f>
        <v>585829.7999999999</v>
      </c>
    </row>
    <row r="7" spans="1:10" ht="12.75">
      <c r="A7" s="71" t="s">
        <v>152</v>
      </c>
      <c r="B7" s="72" t="s">
        <v>76</v>
      </c>
      <c r="C7" s="98">
        <v>25145</v>
      </c>
      <c r="D7" s="39">
        <f>C7*118%</f>
        <v>29671.1</v>
      </c>
      <c r="E7" s="40">
        <v>1</v>
      </c>
      <c r="F7" s="11">
        <f>E7*D7</f>
        <v>29671.1</v>
      </c>
      <c r="G7" s="11">
        <f>F7*6</f>
        <v>178026.59999999998</v>
      </c>
      <c r="H7" s="114">
        <v>0</v>
      </c>
      <c r="I7" s="111">
        <f>(2500+375)*6*E7</f>
        <v>17250</v>
      </c>
      <c r="J7" s="74">
        <f>SUM(G7:I7)</f>
        <v>195276.59999999998</v>
      </c>
    </row>
    <row r="8" spans="1:10" ht="12.75">
      <c r="A8" s="71" t="s">
        <v>143</v>
      </c>
      <c r="B8" s="72" t="s">
        <v>60</v>
      </c>
      <c r="C8" s="98">
        <v>32750</v>
      </c>
      <c r="D8" s="39">
        <f>C8*118%</f>
        <v>38645</v>
      </c>
      <c r="E8" s="40">
        <v>3</v>
      </c>
      <c r="F8" s="11">
        <f>E8*D8</f>
        <v>115935</v>
      </c>
      <c r="G8" s="11">
        <f>F8*6</f>
        <v>695610</v>
      </c>
      <c r="H8" s="114">
        <v>0</v>
      </c>
      <c r="I8" s="111">
        <f>(2500+375)*6*E8</f>
        <v>51750</v>
      </c>
      <c r="J8" s="74">
        <f>SUM(G8:I8)</f>
        <v>747360</v>
      </c>
    </row>
    <row r="9" spans="1:10" ht="13.5" thickBot="1">
      <c r="A9" s="285" t="s">
        <v>58</v>
      </c>
      <c r="B9" s="286"/>
      <c r="C9" s="286"/>
      <c r="D9" s="286"/>
      <c r="E9" s="63">
        <f aca="true" t="shared" si="0" ref="E9:J9">SUM(E5:E8)</f>
        <v>8</v>
      </c>
      <c r="F9" s="64">
        <f t="shared" si="0"/>
        <v>288787.3</v>
      </c>
      <c r="G9" s="115">
        <f t="shared" si="0"/>
        <v>1732723.7999999998</v>
      </c>
      <c r="H9" s="163">
        <f t="shared" si="0"/>
        <v>0</v>
      </c>
      <c r="I9" s="164">
        <f t="shared" si="0"/>
        <v>138000</v>
      </c>
      <c r="J9" s="65">
        <f t="shared" si="0"/>
        <v>1870723.7999999998</v>
      </c>
    </row>
    <row r="10" spans="1:10" ht="13.5" thickBot="1">
      <c r="A10" s="56" t="s">
        <v>79</v>
      </c>
      <c r="B10" s="57"/>
      <c r="C10" s="58"/>
      <c r="D10" s="59"/>
      <c r="E10" s="60"/>
      <c r="F10" s="61"/>
      <c r="G10" s="61"/>
      <c r="H10" s="61"/>
      <c r="I10" s="61"/>
      <c r="J10" s="62"/>
    </row>
    <row r="11" spans="1:10" ht="12.75">
      <c r="A11" s="75" t="s">
        <v>194</v>
      </c>
      <c r="B11" s="72" t="s">
        <v>27</v>
      </c>
      <c r="C11" s="86">
        <v>16250</v>
      </c>
      <c r="D11" s="39">
        <f aca="true" t="shared" si="1" ref="D11:D20">C11*118%</f>
        <v>19175</v>
      </c>
      <c r="E11" s="40">
        <v>1</v>
      </c>
      <c r="F11" s="11">
        <f aca="true" t="shared" si="2" ref="F11:F20">E11*D11</f>
        <v>19175</v>
      </c>
      <c r="G11" s="106">
        <f aca="true" t="shared" si="3" ref="G11:G20">F11*6</f>
        <v>115050</v>
      </c>
      <c r="H11" s="114">
        <v>0</v>
      </c>
      <c r="I11" s="111">
        <f>(2500+375)*6*E11</f>
        <v>17250</v>
      </c>
      <c r="J11" s="74">
        <f>SUM(G11:I11)</f>
        <v>132300</v>
      </c>
    </row>
    <row r="12" spans="1:10" ht="12.75">
      <c r="A12" s="71" t="s">
        <v>93</v>
      </c>
      <c r="B12" s="72" t="s">
        <v>27</v>
      </c>
      <c r="C12" s="86">
        <v>16250</v>
      </c>
      <c r="D12" s="39">
        <f t="shared" si="1"/>
        <v>19175</v>
      </c>
      <c r="E12" s="40">
        <v>1</v>
      </c>
      <c r="F12" s="11">
        <f t="shared" si="2"/>
        <v>19175</v>
      </c>
      <c r="G12" s="11">
        <f t="shared" si="3"/>
        <v>115050</v>
      </c>
      <c r="H12" s="114">
        <v>0</v>
      </c>
      <c r="I12" s="111">
        <f aca="true" t="shared" si="4" ref="I12:I20">(2500+375)*6*E12</f>
        <v>17250</v>
      </c>
      <c r="J12" s="74">
        <f aca="true" t="shared" si="5" ref="J12:J20">SUM(G12:I12)</f>
        <v>132300</v>
      </c>
    </row>
    <row r="13" spans="1:10" ht="12.75">
      <c r="A13" s="75" t="s">
        <v>201</v>
      </c>
      <c r="B13" s="72" t="s">
        <v>21</v>
      </c>
      <c r="C13" s="86">
        <v>16260</v>
      </c>
      <c r="D13" s="39">
        <f t="shared" si="1"/>
        <v>19186.8</v>
      </c>
      <c r="E13" s="40">
        <v>1</v>
      </c>
      <c r="F13" s="11">
        <f t="shared" si="2"/>
        <v>19186.8</v>
      </c>
      <c r="G13" s="11">
        <f t="shared" si="3"/>
        <v>115120.79999999999</v>
      </c>
      <c r="H13" s="114">
        <v>0</v>
      </c>
      <c r="I13" s="111">
        <f t="shared" si="4"/>
        <v>17250</v>
      </c>
      <c r="J13" s="74">
        <f t="shared" si="5"/>
        <v>132370.8</v>
      </c>
    </row>
    <row r="14" spans="1:10" ht="12.75">
      <c r="A14" s="75" t="s">
        <v>24</v>
      </c>
      <c r="B14" s="72" t="s">
        <v>25</v>
      </c>
      <c r="C14" s="86">
        <v>15470</v>
      </c>
      <c r="D14" s="39">
        <f t="shared" si="1"/>
        <v>18254.6</v>
      </c>
      <c r="E14" s="40">
        <v>2</v>
      </c>
      <c r="F14" s="11">
        <f t="shared" si="2"/>
        <v>36509.2</v>
      </c>
      <c r="G14" s="11">
        <f t="shared" si="3"/>
        <v>219055.19999999998</v>
      </c>
      <c r="H14" s="114">
        <v>0</v>
      </c>
      <c r="I14" s="111">
        <f t="shared" si="4"/>
        <v>34500</v>
      </c>
      <c r="J14" s="74">
        <f t="shared" si="5"/>
        <v>253555.19999999998</v>
      </c>
    </row>
    <row r="15" spans="1:10" ht="12.75">
      <c r="A15" s="75" t="s">
        <v>149</v>
      </c>
      <c r="B15" s="72" t="s">
        <v>27</v>
      </c>
      <c r="C15" s="86">
        <v>16250</v>
      </c>
      <c r="D15" s="39">
        <f t="shared" si="1"/>
        <v>19175</v>
      </c>
      <c r="E15" s="40">
        <v>2</v>
      </c>
      <c r="F15" s="11">
        <f t="shared" si="2"/>
        <v>38350</v>
      </c>
      <c r="G15" s="11">
        <f t="shared" si="3"/>
        <v>230100</v>
      </c>
      <c r="H15" s="114">
        <v>0</v>
      </c>
      <c r="I15" s="111">
        <f t="shared" si="4"/>
        <v>34500</v>
      </c>
      <c r="J15" s="74">
        <f t="shared" si="5"/>
        <v>264600</v>
      </c>
    </row>
    <row r="16" spans="1:10" ht="12.75">
      <c r="A16" s="75" t="s">
        <v>187</v>
      </c>
      <c r="B16" s="72" t="s">
        <v>39</v>
      </c>
      <c r="C16" s="86">
        <v>15870</v>
      </c>
      <c r="D16" s="39">
        <f t="shared" si="1"/>
        <v>18726.6</v>
      </c>
      <c r="E16" s="40">
        <v>1</v>
      </c>
      <c r="F16" s="11">
        <f t="shared" si="2"/>
        <v>18726.6</v>
      </c>
      <c r="G16" s="11">
        <f t="shared" si="3"/>
        <v>112359.59999999999</v>
      </c>
      <c r="H16" s="114">
        <v>0</v>
      </c>
      <c r="I16" s="111">
        <f t="shared" si="4"/>
        <v>17250</v>
      </c>
      <c r="J16" s="74">
        <f t="shared" si="5"/>
        <v>129609.59999999999</v>
      </c>
    </row>
    <row r="17" spans="1:10" ht="12.75">
      <c r="A17" s="71" t="s">
        <v>82</v>
      </c>
      <c r="B17" s="72" t="s">
        <v>83</v>
      </c>
      <c r="C17" s="86">
        <v>21475</v>
      </c>
      <c r="D17" s="39">
        <f t="shared" si="1"/>
        <v>25340.5</v>
      </c>
      <c r="E17" s="40">
        <v>1</v>
      </c>
      <c r="F17" s="11">
        <f t="shared" si="2"/>
        <v>25340.5</v>
      </c>
      <c r="G17" s="11">
        <f t="shared" si="3"/>
        <v>152043</v>
      </c>
      <c r="H17" s="114">
        <v>0</v>
      </c>
      <c r="I17" s="111">
        <f t="shared" si="4"/>
        <v>17250</v>
      </c>
      <c r="J17" s="74">
        <f t="shared" si="5"/>
        <v>169293</v>
      </c>
    </row>
    <row r="18" spans="1:10" ht="12.75">
      <c r="A18" s="75" t="s">
        <v>214</v>
      </c>
      <c r="B18" s="72" t="s">
        <v>25</v>
      </c>
      <c r="C18" s="86">
        <v>15470</v>
      </c>
      <c r="D18" s="39">
        <f t="shared" si="1"/>
        <v>18254.6</v>
      </c>
      <c r="E18" s="40">
        <v>6</v>
      </c>
      <c r="F18" s="11">
        <f t="shared" si="2"/>
        <v>109527.59999999999</v>
      </c>
      <c r="G18" s="11">
        <f t="shared" si="3"/>
        <v>657165.6</v>
      </c>
      <c r="H18" s="114">
        <v>0</v>
      </c>
      <c r="I18" s="111">
        <f t="shared" si="4"/>
        <v>103500</v>
      </c>
      <c r="J18" s="74">
        <f t="shared" si="5"/>
        <v>760665.6</v>
      </c>
    </row>
    <row r="19" spans="1:10" ht="12.75">
      <c r="A19" s="75" t="s">
        <v>20</v>
      </c>
      <c r="B19" s="72" t="s">
        <v>21</v>
      </c>
      <c r="C19" s="86">
        <v>16260</v>
      </c>
      <c r="D19" s="39">
        <f t="shared" si="1"/>
        <v>19186.8</v>
      </c>
      <c r="E19" s="40">
        <v>2</v>
      </c>
      <c r="F19" s="11">
        <f t="shared" si="2"/>
        <v>38373.6</v>
      </c>
      <c r="G19" s="11">
        <f t="shared" si="3"/>
        <v>230241.59999999998</v>
      </c>
      <c r="H19" s="114">
        <v>0</v>
      </c>
      <c r="I19" s="111">
        <f t="shared" si="4"/>
        <v>34500</v>
      </c>
      <c r="J19" s="74">
        <f t="shared" si="5"/>
        <v>264741.6</v>
      </c>
    </row>
    <row r="20" spans="1:10" ht="12.75">
      <c r="A20" s="85" t="s">
        <v>121</v>
      </c>
      <c r="B20" s="72" t="s">
        <v>39</v>
      </c>
      <c r="C20" s="86">
        <v>15870</v>
      </c>
      <c r="D20" s="39">
        <f t="shared" si="1"/>
        <v>18726.6</v>
      </c>
      <c r="E20" s="40">
        <v>1</v>
      </c>
      <c r="F20" s="11">
        <f t="shared" si="2"/>
        <v>18726.6</v>
      </c>
      <c r="G20" s="11">
        <f t="shared" si="3"/>
        <v>112359.59999999999</v>
      </c>
      <c r="H20" s="114">
        <v>0</v>
      </c>
      <c r="I20" s="94">
        <f t="shared" si="4"/>
        <v>17250</v>
      </c>
      <c r="J20" s="157">
        <f t="shared" si="5"/>
        <v>129609.59999999999</v>
      </c>
    </row>
    <row r="21" spans="1:10" ht="13.5" thickBot="1">
      <c r="A21" s="285" t="s">
        <v>58</v>
      </c>
      <c r="B21" s="286"/>
      <c r="C21" s="286"/>
      <c r="D21" s="286"/>
      <c r="E21" s="63">
        <f aca="true" t="shared" si="6" ref="E21:J21">SUM(E11:E20)</f>
        <v>18</v>
      </c>
      <c r="F21" s="64">
        <f t="shared" si="6"/>
        <v>343090.89999999997</v>
      </c>
      <c r="G21" s="115">
        <f t="shared" si="6"/>
        <v>2058545.4000000004</v>
      </c>
      <c r="H21" s="163">
        <f t="shared" si="6"/>
        <v>0</v>
      </c>
      <c r="I21" s="163">
        <f t="shared" si="6"/>
        <v>310500</v>
      </c>
      <c r="J21" s="161">
        <f t="shared" si="6"/>
        <v>2369045.4000000004</v>
      </c>
    </row>
    <row r="22" spans="1:10" ht="13.5" thickBot="1">
      <c r="A22" s="66" t="s">
        <v>94</v>
      </c>
      <c r="B22" s="67"/>
      <c r="C22" s="68"/>
      <c r="D22" s="69"/>
      <c r="E22" s="32">
        <f aca="true" t="shared" si="7" ref="E22:J22">SUM(E9+E21)</f>
        <v>26</v>
      </c>
      <c r="F22" s="23">
        <f t="shared" si="7"/>
        <v>631878.2</v>
      </c>
      <c r="G22" s="23">
        <f t="shared" si="7"/>
        <v>3791269.2</v>
      </c>
      <c r="H22" s="182">
        <f t="shared" si="7"/>
        <v>0</v>
      </c>
      <c r="I22" s="182">
        <f t="shared" si="7"/>
        <v>448500</v>
      </c>
      <c r="J22" s="158">
        <f t="shared" si="7"/>
        <v>4239769.2</v>
      </c>
    </row>
    <row r="23" spans="2:7" ht="12.75">
      <c r="B23" s="49"/>
      <c r="C23" s="50"/>
      <c r="E23" s="30"/>
      <c r="F23" s="31"/>
      <c r="G23" s="31"/>
    </row>
    <row r="25" spans="1:8" s="1" customFormat="1" ht="17.25" thickBot="1">
      <c r="A25" s="4" t="s">
        <v>247</v>
      </c>
      <c r="D25" s="2"/>
      <c r="F25" s="20"/>
      <c r="G25" s="20"/>
      <c r="H25" s="3"/>
    </row>
    <row r="26" spans="1:10" ht="39" thickBot="1">
      <c r="A26" s="51" t="s">
        <v>0</v>
      </c>
      <c r="B26" s="52" t="s">
        <v>1</v>
      </c>
      <c r="C26" s="52" t="s">
        <v>2</v>
      </c>
      <c r="D26" s="52" t="s">
        <v>3</v>
      </c>
      <c r="E26" s="53" t="s">
        <v>28</v>
      </c>
      <c r="F26" s="54" t="s">
        <v>37</v>
      </c>
      <c r="G26" s="54" t="s">
        <v>4</v>
      </c>
      <c r="H26" s="113" t="s">
        <v>250</v>
      </c>
      <c r="I26" s="110" t="s">
        <v>251</v>
      </c>
      <c r="J26" s="55" t="s">
        <v>94</v>
      </c>
    </row>
    <row r="27" spans="1:10" s="1" customFormat="1" ht="13.5" thickBot="1">
      <c r="A27" s="56" t="s">
        <v>5</v>
      </c>
      <c r="B27" s="84"/>
      <c r="C27" s="84"/>
      <c r="D27" s="59"/>
      <c r="E27" s="59"/>
      <c r="F27" s="177"/>
      <c r="G27" s="177"/>
      <c r="H27" s="61"/>
      <c r="I27" s="61"/>
      <c r="J27" s="62"/>
    </row>
    <row r="28" spans="1:10" s="1" customFormat="1" ht="12.75">
      <c r="A28" s="208" t="s">
        <v>6</v>
      </c>
      <c r="B28" s="9" t="s">
        <v>7</v>
      </c>
      <c r="C28" s="10" t="s">
        <v>8</v>
      </c>
      <c r="D28" s="11">
        <f>42650*118%</f>
        <v>50327</v>
      </c>
      <c r="E28" s="12">
        <v>4</v>
      </c>
      <c r="F28" s="11">
        <f>E28*D28</f>
        <v>201308</v>
      </c>
      <c r="G28" s="11">
        <f>F28*6</f>
        <v>1207848</v>
      </c>
      <c r="H28" s="162">
        <f>(42650*25%)*6*E28</f>
        <v>255900</v>
      </c>
      <c r="I28" s="111">
        <f>(2500+375)*6*E28</f>
        <v>69000</v>
      </c>
      <c r="J28" s="74">
        <f>SUM(G28:I28)</f>
        <v>1532748</v>
      </c>
    </row>
    <row r="29" spans="1:10" s="1" customFormat="1" ht="13.5" thickBot="1">
      <c r="A29" s="208" t="s">
        <v>9</v>
      </c>
      <c r="B29" s="9" t="s">
        <v>10</v>
      </c>
      <c r="C29" s="10">
        <v>26900</v>
      </c>
      <c r="D29" s="17">
        <f>C29*118%</f>
        <v>31742</v>
      </c>
      <c r="E29" s="12">
        <v>4</v>
      </c>
      <c r="F29" s="11">
        <f>E29*D29</f>
        <v>126968</v>
      </c>
      <c r="G29" s="11">
        <f>F29*6</f>
        <v>761808</v>
      </c>
      <c r="H29" s="162">
        <f>(C29*25%)*6*E29</f>
        <v>161400</v>
      </c>
      <c r="I29" s="111">
        <f>(2500+375)*6*E29</f>
        <v>69000</v>
      </c>
      <c r="J29" s="74">
        <f>SUM(G29:I29)</f>
        <v>992208</v>
      </c>
    </row>
    <row r="30" spans="1:10" s="1" customFormat="1" ht="13.5" thickBot="1">
      <c r="A30" s="56" t="s">
        <v>11</v>
      </c>
      <c r="B30" s="84"/>
      <c r="C30" s="84"/>
      <c r="D30" s="150"/>
      <c r="E30" s="150"/>
      <c r="F30" s="153"/>
      <c r="G30" s="153"/>
      <c r="H30" s="153"/>
      <c r="I30" s="153"/>
      <c r="J30" s="187"/>
    </row>
    <row r="31" spans="1:10" s="1" customFormat="1" ht="12.75">
      <c r="A31" s="208" t="s">
        <v>12</v>
      </c>
      <c r="B31" s="9" t="s">
        <v>13</v>
      </c>
      <c r="C31" s="10">
        <v>20755</v>
      </c>
      <c r="D31" s="17">
        <f>C31*118%</f>
        <v>24490.899999999998</v>
      </c>
      <c r="E31" s="12">
        <v>5</v>
      </c>
      <c r="F31" s="11">
        <f>E31*D31</f>
        <v>122454.49999999999</v>
      </c>
      <c r="G31" s="106">
        <f>F31*6</f>
        <v>734726.9999999999</v>
      </c>
      <c r="H31" s="162">
        <v>0</v>
      </c>
      <c r="I31" s="111">
        <f>(2500+375)*6*E31</f>
        <v>86250</v>
      </c>
      <c r="J31" s="74">
        <f>SUM(G31:I31)</f>
        <v>820976.9999999999</v>
      </c>
    </row>
    <row r="32" spans="1:10" s="1" customFormat="1" ht="13.5" thickBot="1">
      <c r="A32" s="208" t="s">
        <v>17</v>
      </c>
      <c r="B32" s="9" t="s">
        <v>18</v>
      </c>
      <c r="C32" s="10">
        <v>22595</v>
      </c>
      <c r="D32" s="17">
        <f>C32*118%</f>
        <v>26662.1</v>
      </c>
      <c r="E32" s="12">
        <v>2</v>
      </c>
      <c r="F32" s="11">
        <f>E32*D32</f>
        <v>53324.2</v>
      </c>
      <c r="G32" s="11">
        <f>F32*6</f>
        <v>319945.19999999995</v>
      </c>
      <c r="H32" s="162">
        <v>0</v>
      </c>
      <c r="I32" s="111">
        <f>(2500+375)*6*E32</f>
        <v>34500</v>
      </c>
      <c r="J32" s="74">
        <f>SUM(G32:I32)</f>
        <v>354445.19999999995</v>
      </c>
    </row>
    <row r="33" spans="1:10" s="1" customFormat="1" ht="13.5" thickBot="1">
      <c r="A33" s="56" t="s">
        <v>19</v>
      </c>
      <c r="B33" s="84"/>
      <c r="C33" s="84"/>
      <c r="D33" s="150"/>
      <c r="E33" s="150"/>
      <c r="F33" s="153"/>
      <c r="G33" s="153"/>
      <c r="H33" s="153"/>
      <c r="I33" s="153"/>
      <c r="J33" s="187"/>
    </row>
    <row r="34" spans="1:10" s="1" customFormat="1" ht="12.75">
      <c r="A34" s="208" t="s">
        <v>20</v>
      </c>
      <c r="B34" s="9" t="s">
        <v>21</v>
      </c>
      <c r="C34" s="10">
        <v>16260</v>
      </c>
      <c r="D34" s="17">
        <f>C34*118%</f>
        <v>19186.8</v>
      </c>
      <c r="E34" s="12">
        <v>1</v>
      </c>
      <c r="F34" s="11">
        <f>E34*D34</f>
        <v>19186.8</v>
      </c>
      <c r="G34" s="11">
        <f>F34*6</f>
        <v>115120.79999999999</v>
      </c>
      <c r="H34" s="162">
        <v>0</v>
      </c>
      <c r="I34" s="111">
        <f>(2500+375)*6*E34</f>
        <v>17250</v>
      </c>
      <c r="J34" s="74">
        <f>SUM(G34:I34)</f>
        <v>132370.8</v>
      </c>
    </row>
    <row r="35" spans="1:10" s="241" customFormat="1" ht="12.75">
      <c r="A35" s="236" t="s">
        <v>22</v>
      </c>
      <c r="B35" s="237" t="s">
        <v>23</v>
      </c>
      <c r="C35" s="238">
        <v>16520</v>
      </c>
      <c r="D35" s="239">
        <f>C35*118%</f>
        <v>19493.6</v>
      </c>
      <c r="E35" s="240">
        <v>1</v>
      </c>
      <c r="F35" s="170">
        <f>E35*D35</f>
        <v>19493.6</v>
      </c>
      <c r="G35" s="170">
        <f>F35*6</f>
        <v>116961.59999999999</v>
      </c>
      <c r="H35" s="246">
        <v>0</v>
      </c>
      <c r="I35" s="172">
        <f>(2500+375)*6*E35</f>
        <v>17250</v>
      </c>
      <c r="J35" s="173">
        <f>SUM(G35:I35)</f>
        <v>134211.59999999998</v>
      </c>
    </row>
    <row r="36" spans="1:10" s="1" customFormat="1" ht="12.75">
      <c r="A36" s="208" t="s">
        <v>26</v>
      </c>
      <c r="B36" s="9" t="s">
        <v>27</v>
      </c>
      <c r="C36" s="10">
        <v>16250</v>
      </c>
      <c r="D36" s="17">
        <f>C36*118%</f>
        <v>19175</v>
      </c>
      <c r="E36" s="12">
        <v>2</v>
      </c>
      <c r="F36" s="11">
        <f>E36*D36</f>
        <v>38350</v>
      </c>
      <c r="G36" s="94">
        <f>F36*6</f>
        <v>230100</v>
      </c>
      <c r="H36" s="162">
        <v>0</v>
      </c>
      <c r="I36" s="111">
        <f>(2500+375)*6*E36</f>
        <v>34500</v>
      </c>
      <c r="J36" s="74">
        <f>SUM(G36:I36)</f>
        <v>264600</v>
      </c>
    </row>
    <row r="37" spans="1:10" s="1" customFormat="1" ht="13.5" thickBot="1">
      <c r="A37" s="277" t="s">
        <v>94</v>
      </c>
      <c r="B37" s="278"/>
      <c r="C37" s="278"/>
      <c r="D37" s="279"/>
      <c r="E37" s="185">
        <f aca="true" t="shared" si="8" ref="E37:J37">SUM(E28:E36)</f>
        <v>19</v>
      </c>
      <c r="F37" s="186">
        <f t="shared" si="8"/>
        <v>581085.1</v>
      </c>
      <c r="G37" s="186">
        <f t="shared" si="8"/>
        <v>3486510.6</v>
      </c>
      <c r="H37" s="186">
        <f t="shared" si="8"/>
        <v>417300</v>
      </c>
      <c r="I37" s="245">
        <f t="shared" si="8"/>
        <v>327750</v>
      </c>
      <c r="J37" s="200">
        <f t="shared" si="8"/>
        <v>4231560.6</v>
      </c>
    </row>
    <row r="38" spans="4:8" s="1" customFormat="1" ht="13.5" thickTop="1">
      <c r="D38" s="2"/>
      <c r="F38" s="20"/>
      <c r="G38" s="20"/>
      <c r="H38" s="192"/>
    </row>
    <row r="39" spans="4:8" s="1" customFormat="1" ht="12.75">
      <c r="D39" s="2"/>
      <c r="F39" s="20"/>
      <c r="G39" s="20"/>
      <c r="H39" s="3"/>
    </row>
    <row r="40" spans="1:8" ht="16.5">
      <c r="A40" s="24" t="s">
        <v>106</v>
      </c>
      <c r="E40" s="30"/>
      <c r="F40" s="31"/>
      <c r="G40" s="31"/>
      <c r="H40" s="193"/>
    </row>
    <row r="41" spans="5:7" ht="13.5" thickBot="1">
      <c r="E41" s="30"/>
      <c r="F41" s="31"/>
      <c r="G41" s="31"/>
    </row>
    <row r="42" spans="1:10" ht="39" thickBot="1">
      <c r="A42" s="51" t="s">
        <v>0</v>
      </c>
      <c r="B42" s="52" t="s">
        <v>1</v>
      </c>
      <c r="C42" s="52" t="s">
        <v>2</v>
      </c>
      <c r="D42" s="52" t="s">
        <v>3</v>
      </c>
      <c r="E42" s="53" t="s">
        <v>28</v>
      </c>
      <c r="F42" s="54" t="s">
        <v>37</v>
      </c>
      <c r="G42" s="54" t="s">
        <v>4</v>
      </c>
      <c r="H42" s="113" t="s">
        <v>250</v>
      </c>
      <c r="I42" s="110" t="s">
        <v>251</v>
      </c>
      <c r="J42" s="55" t="s">
        <v>94</v>
      </c>
    </row>
    <row r="43" spans="1:10" ht="13.5" thickBot="1">
      <c r="A43" s="56" t="s">
        <v>5</v>
      </c>
      <c r="B43" s="84"/>
      <c r="C43" s="84"/>
      <c r="D43" s="59"/>
      <c r="E43" s="60"/>
      <c r="F43" s="61"/>
      <c r="G43" s="61"/>
      <c r="H43" s="61"/>
      <c r="I43" s="61"/>
      <c r="J43" s="62"/>
    </row>
    <row r="44" spans="1:10" ht="12.75">
      <c r="A44" s="207" t="s">
        <v>51</v>
      </c>
      <c r="B44" s="38" t="s">
        <v>52</v>
      </c>
      <c r="C44" s="39">
        <v>37650</v>
      </c>
      <c r="D44" s="39">
        <f>C44*118%</f>
        <v>44427</v>
      </c>
      <c r="E44" s="40">
        <v>3</v>
      </c>
      <c r="F44" s="11">
        <f>E44*D44</f>
        <v>133281</v>
      </c>
      <c r="G44" s="11">
        <f>F44*6</f>
        <v>799686</v>
      </c>
      <c r="H44" s="114">
        <f>(C44*25%)*6*E44</f>
        <v>169425</v>
      </c>
      <c r="I44" s="111">
        <f>(2500+375)*6*E44</f>
        <v>51750</v>
      </c>
      <c r="J44" s="74">
        <f>SUM(G44:I44)</f>
        <v>1020861</v>
      </c>
    </row>
    <row r="45" spans="1:10" s="44" customFormat="1" ht="13.5" thickBot="1">
      <c r="A45" s="271" t="s">
        <v>58</v>
      </c>
      <c r="B45" s="272"/>
      <c r="C45" s="272"/>
      <c r="D45" s="273"/>
      <c r="E45" s="42">
        <f aca="true" t="shared" si="9" ref="E45:J45">SUM(E44:E44)</f>
        <v>3</v>
      </c>
      <c r="F45" s="43">
        <f t="shared" si="9"/>
        <v>133281</v>
      </c>
      <c r="G45" s="43">
        <f t="shared" si="9"/>
        <v>799686</v>
      </c>
      <c r="H45" s="194">
        <f t="shared" si="9"/>
        <v>169425</v>
      </c>
      <c r="I45" s="43">
        <f t="shared" si="9"/>
        <v>51750</v>
      </c>
      <c r="J45" s="155">
        <f t="shared" si="9"/>
        <v>1020861</v>
      </c>
    </row>
    <row r="46" spans="1:10" ht="13.5" thickBot="1">
      <c r="A46" s="56" t="s">
        <v>11</v>
      </c>
      <c r="B46" s="84"/>
      <c r="C46" s="84"/>
      <c r="D46" s="59"/>
      <c r="E46" s="60"/>
      <c r="F46" s="61"/>
      <c r="G46" s="61"/>
      <c r="H46" s="61"/>
      <c r="I46" s="61"/>
      <c r="J46" s="62"/>
    </row>
    <row r="47" spans="1:10" ht="12.75">
      <c r="A47" s="207" t="s">
        <v>61</v>
      </c>
      <c r="B47" s="38" t="s">
        <v>16</v>
      </c>
      <c r="C47" s="39">
        <v>25145</v>
      </c>
      <c r="D47" s="39">
        <f>C47*118%</f>
        <v>29671.1</v>
      </c>
      <c r="E47" s="40">
        <v>1</v>
      </c>
      <c r="F47" s="11">
        <f>E47*D47</f>
        <v>29671.1</v>
      </c>
      <c r="G47" s="11">
        <f>F47*6</f>
        <v>178026.59999999998</v>
      </c>
      <c r="H47" s="114">
        <v>0</v>
      </c>
      <c r="I47" s="111">
        <f>(2500+375)*6*E47</f>
        <v>17250</v>
      </c>
      <c r="J47" s="95">
        <f>SUM(G47:I47)</f>
        <v>195276.59999999998</v>
      </c>
    </row>
    <row r="48" spans="1:10" s="44" customFormat="1" ht="13.5" thickBot="1">
      <c r="A48" s="271" t="s">
        <v>58</v>
      </c>
      <c r="B48" s="272"/>
      <c r="C48" s="272"/>
      <c r="D48" s="273"/>
      <c r="E48" s="42">
        <f aca="true" t="shared" si="10" ref="E48:J48">SUM(E47:E47)</f>
        <v>1</v>
      </c>
      <c r="F48" s="45">
        <f t="shared" si="10"/>
        <v>29671.1</v>
      </c>
      <c r="G48" s="45">
        <f t="shared" si="10"/>
        <v>178026.59999999998</v>
      </c>
      <c r="H48" s="45">
        <f t="shared" si="10"/>
        <v>0</v>
      </c>
      <c r="I48" s="45">
        <f t="shared" si="10"/>
        <v>17250</v>
      </c>
      <c r="J48" s="156">
        <f t="shared" si="10"/>
        <v>195276.59999999998</v>
      </c>
    </row>
    <row r="49" spans="1:10" ht="13.5" thickBot="1">
      <c r="A49" s="56" t="s">
        <v>45</v>
      </c>
      <c r="B49" s="84"/>
      <c r="C49" s="84"/>
      <c r="D49" s="59"/>
      <c r="E49" s="60"/>
      <c r="F49" s="61"/>
      <c r="G49" s="61"/>
      <c r="H49" s="61"/>
      <c r="I49" s="61"/>
      <c r="J49" s="62"/>
    </row>
    <row r="50" spans="1:10" ht="12.75">
      <c r="A50" s="207" t="s">
        <v>70</v>
      </c>
      <c r="B50" s="38" t="s">
        <v>69</v>
      </c>
      <c r="C50" s="39">
        <v>41905</v>
      </c>
      <c r="D50" s="39">
        <f>C50*118%</f>
        <v>49447.899999999994</v>
      </c>
      <c r="E50" s="40">
        <v>1</v>
      </c>
      <c r="F50" s="11">
        <f>E50*D50</f>
        <v>49447.899999999994</v>
      </c>
      <c r="G50" s="11">
        <f>F50*6</f>
        <v>296687.39999999997</v>
      </c>
      <c r="H50" s="114">
        <v>0</v>
      </c>
      <c r="I50" s="111">
        <f>(2500+375)*6*E50</f>
        <v>17250</v>
      </c>
      <c r="J50" s="74">
        <f>SUM(G50:I50)</f>
        <v>313937.39999999997</v>
      </c>
    </row>
    <row r="51" spans="1:10" s="44" customFormat="1" ht="13.5" thickBot="1">
      <c r="A51" s="271" t="s">
        <v>58</v>
      </c>
      <c r="B51" s="272"/>
      <c r="C51" s="272"/>
      <c r="D51" s="273"/>
      <c r="E51" s="42">
        <f aca="true" t="shared" si="11" ref="E51:J51">SUM(E50:E50)</f>
        <v>1</v>
      </c>
      <c r="F51" s="45">
        <f t="shared" si="11"/>
        <v>49447.899999999994</v>
      </c>
      <c r="G51" s="45">
        <f t="shared" si="11"/>
        <v>296687.39999999997</v>
      </c>
      <c r="H51" s="45">
        <f t="shared" si="11"/>
        <v>0</v>
      </c>
      <c r="I51" s="45">
        <f t="shared" si="11"/>
        <v>17250</v>
      </c>
      <c r="J51" s="156">
        <f t="shared" si="11"/>
        <v>313937.39999999997</v>
      </c>
    </row>
    <row r="52" spans="1:10" ht="13.5" thickBot="1">
      <c r="A52" s="293" t="s">
        <v>94</v>
      </c>
      <c r="B52" s="294"/>
      <c r="C52" s="294"/>
      <c r="D52" s="295"/>
      <c r="E52" s="18">
        <f aca="true" t="shared" si="12" ref="E52:J52">SUM(E45+E48+E51)</f>
        <v>5</v>
      </c>
      <c r="F52" s="23">
        <f t="shared" si="12"/>
        <v>212400</v>
      </c>
      <c r="G52" s="23">
        <f t="shared" si="12"/>
        <v>1274400</v>
      </c>
      <c r="H52" s="23">
        <f t="shared" si="12"/>
        <v>169425</v>
      </c>
      <c r="I52" s="23">
        <f t="shared" si="12"/>
        <v>86250</v>
      </c>
      <c r="J52" s="70">
        <f t="shared" si="12"/>
        <v>1530075</v>
      </c>
    </row>
    <row r="54" ht="13.5" thickBot="1"/>
    <row r="55" spans="1:10" ht="13.5" thickBot="1">
      <c r="A55" s="293" t="s">
        <v>94</v>
      </c>
      <c r="B55" s="294"/>
      <c r="C55" s="294"/>
      <c r="D55" s="295"/>
      <c r="E55" s="32">
        <f aca="true" t="shared" si="13" ref="E55:J55">SUM(E22+E37+E52)</f>
        <v>50</v>
      </c>
      <c r="F55" s="23">
        <f t="shared" si="13"/>
        <v>1425363.2999999998</v>
      </c>
      <c r="G55" s="23">
        <f t="shared" si="13"/>
        <v>8552179.8</v>
      </c>
      <c r="H55" s="23">
        <f t="shared" si="13"/>
        <v>586725</v>
      </c>
      <c r="I55" s="23">
        <f t="shared" si="13"/>
        <v>862500</v>
      </c>
      <c r="J55" s="70">
        <f t="shared" si="13"/>
        <v>10001404.8</v>
      </c>
    </row>
  </sheetData>
  <mergeCells count="8">
    <mergeCell ref="A55:D55"/>
    <mergeCell ref="A52:D52"/>
    <mergeCell ref="A21:D21"/>
    <mergeCell ref="A9:D9"/>
    <mergeCell ref="A37:D37"/>
    <mergeCell ref="A45:D45"/>
    <mergeCell ref="A48:D48"/>
    <mergeCell ref="A51:D51"/>
  </mergeCells>
  <printOptions/>
  <pageMargins left="0.21" right="0.26" top="0.35" bottom="0.35" header="0.2" footer="0.3"/>
  <pageSetup horizontalDpi="300" verticalDpi="300" orientation="landscape" paperSize="9" scale="90" r:id="rId1"/>
  <rowBreaks count="1" manualBreakCount="1">
    <brk id="2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pane xSplit="1" ySplit="4" topLeftCell="G41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J46" sqref="J46"/>
    </sheetView>
  </sheetViews>
  <sheetFormatPr defaultColWidth="9.140625" defaultRowHeight="12.75"/>
  <cols>
    <col min="1" max="1" width="37.421875" style="0" customWidth="1"/>
    <col min="2" max="2" width="12.421875" style="0" bestFit="1" customWidth="1"/>
    <col min="3" max="3" width="16.140625" style="0" bestFit="1" customWidth="1"/>
    <col min="4" max="4" width="11.8515625" style="0" bestFit="1" customWidth="1"/>
    <col min="5" max="5" width="10.8515625" style="0" customWidth="1"/>
    <col min="6" max="6" width="16.421875" style="0" customWidth="1"/>
    <col min="7" max="7" width="14.57421875" style="0" bestFit="1" customWidth="1"/>
    <col min="8" max="8" width="12.8515625" style="0" bestFit="1" customWidth="1"/>
    <col min="9" max="9" width="13.421875" style="0" bestFit="1" customWidth="1"/>
    <col min="10" max="10" width="14.57421875" style="0" customWidth="1"/>
  </cols>
  <sheetData>
    <row r="1" spans="1:7" ht="16.5">
      <c r="A1" s="24" t="s">
        <v>216</v>
      </c>
      <c r="B1" s="49"/>
      <c r="C1" s="50"/>
      <c r="E1" s="30"/>
      <c r="F1" s="31"/>
      <c r="G1" s="31"/>
    </row>
    <row r="2" spans="2:7" ht="13.5" thickBot="1">
      <c r="B2" s="49"/>
      <c r="C2" s="50"/>
      <c r="E2" s="30"/>
      <c r="F2" s="31"/>
      <c r="G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45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191</v>
      </c>
      <c r="B5" s="72" t="s">
        <v>192</v>
      </c>
      <c r="C5" s="98">
        <v>49205</v>
      </c>
      <c r="D5" s="39">
        <f>C5*118%</f>
        <v>58061.899999999994</v>
      </c>
      <c r="E5" s="40">
        <v>1</v>
      </c>
      <c r="F5" s="11">
        <f>E5*D5</f>
        <v>58061.899999999994</v>
      </c>
      <c r="G5" s="106">
        <f>F5*6</f>
        <v>348371.39999999997</v>
      </c>
      <c r="H5" s="114">
        <v>0</v>
      </c>
      <c r="I5" s="111">
        <f>(2500+375)*6*E5</f>
        <v>17250</v>
      </c>
      <c r="J5" s="74">
        <f>SUM(G5:I5)</f>
        <v>365621.39999999997</v>
      </c>
    </row>
    <row r="6" spans="1:10" ht="12.75">
      <c r="A6" s="71" t="s">
        <v>77</v>
      </c>
      <c r="B6" s="96" t="s">
        <v>76</v>
      </c>
      <c r="C6" s="97">
        <v>25145</v>
      </c>
      <c r="D6" s="39">
        <f>C6*118%</f>
        <v>29671.1</v>
      </c>
      <c r="E6" s="40">
        <v>1</v>
      </c>
      <c r="F6" s="11">
        <f>E6*D6</f>
        <v>29671.1</v>
      </c>
      <c r="G6" s="11">
        <f>F6*6</f>
        <v>178026.59999999998</v>
      </c>
      <c r="H6" s="114">
        <v>0</v>
      </c>
      <c r="I6" s="111">
        <f>(2500+375)*6*E6</f>
        <v>17250</v>
      </c>
      <c r="J6" s="74">
        <f>SUM(G6:I6)</f>
        <v>195276.59999999998</v>
      </c>
    </row>
    <row r="7" spans="1:10" ht="12.75">
      <c r="A7" s="71" t="s">
        <v>152</v>
      </c>
      <c r="B7" s="72" t="s">
        <v>76</v>
      </c>
      <c r="C7" s="98">
        <v>25145</v>
      </c>
      <c r="D7" s="39">
        <f>C7*118%</f>
        <v>29671.1</v>
      </c>
      <c r="E7" s="40">
        <v>1</v>
      </c>
      <c r="F7" s="11">
        <f>E7*D7</f>
        <v>29671.1</v>
      </c>
      <c r="G7" s="11">
        <f>F7*6</f>
        <v>178026.59999999998</v>
      </c>
      <c r="H7" s="11">
        <v>0</v>
      </c>
      <c r="I7" s="94">
        <f>(2500+375)*6*E7</f>
        <v>17250</v>
      </c>
      <c r="J7" s="157">
        <f>SUM(G7:I7)</f>
        <v>195276.59999999998</v>
      </c>
    </row>
    <row r="8" spans="1:10" ht="13.5" thickBot="1">
      <c r="A8" s="285" t="s">
        <v>58</v>
      </c>
      <c r="B8" s="286"/>
      <c r="C8" s="286"/>
      <c r="D8" s="286"/>
      <c r="E8" s="63">
        <f aca="true" t="shared" si="0" ref="E8:J8">SUM(E5:E7)</f>
        <v>3</v>
      </c>
      <c r="F8" s="64">
        <f t="shared" si="0"/>
        <v>117404.1</v>
      </c>
      <c r="G8" s="115">
        <f t="shared" si="0"/>
        <v>704424.6</v>
      </c>
      <c r="H8" s="115">
        <f t="shared" si="0"/>
        <v>0</v>
      </c>
      <c r="I8" s="115">
        <f t="shared" si="0"/>
        <v>51750</v>
      </c>
      <c r="J8" s="161">
        <f t="shared" si="0"/>
        <v>756174.6</v>
      </c>
    </row>
    <row r="9" spans="1:10" ht="13.5" thickBot="1">
      <c r="A9" s="56" t="s">
        <v>79</v>
      </c>
      <c r="B9" s="57"/>
      <c r="C9" s="58"/>
      <c r="D9" s="59"/>
      <c r="E9" s="60"/>
      <c r="F9" s="61"/>
      <c r="G9" s="61"/>
      <c r="H9" s="61"/>
      <c r="I9" s="61"/>
      <c r="J9" s="62"/>
    </row>
    <row r="10" spans="1:10" ht="12.75">
      <c r="A10" s="71" t="s">
        <v>86</v>
      </c>
      <c r="B10" s="72" t="s">
        <v>23</v>
      </c>
      <c r="C10" s="86">
        <v>16520</v>
      </c>
      <c r="D10" s="39">
        <f aca="true" t="shared" si="1" ref="D10:D18">C10*118%</f>
        <v>19493.6</v>
      </c>
      <c r="E10" s="40">
        <v>10</v>
      </c>
      <c r="F10" s="11">
        <f aca="true" t="shared" si="2" ref="F10:F18">E10*D10</f>
        <v>194936</v>
      </c>
      <c r="G10" s="106">
        <f aca="true" t="shared" si="3" ref="G10:G18">F10*6</f>
        <v>1169616</v>
      </c>
      <c r="H10" s="114">
        <v>0</v>
      </c>
      <c r="I10" s="111">
        <f>(2500+375)*6*E10</f>
        <v>172500</v>
      </c>
      <c r="J10" s="74">
        <f>SUM(G10:I10)</f>
        <v>1342116</v>
      </c>
    </row>
    <row r="11" spans="1:10" ht="12.75">
      <c r="A11" s="71" t="s">
        <v>92</v>
      </c>
      <c r="B11" s="72" t="s">
        <v>39</v>
      </c>
      <c r="C11" s="86">
        <v>15870</v>
      </c>
      <c r="D11" s="39">
        <f t="shared" si="1"/>
        <v>18726.6</v>
      </c>
      <c r="E11" s="40">
        <v>2</v>
      </c>
      <c r="F11" s="11">
        <f t="shared" si="2"/>
        <v>37453.2</v>
      </c>
      <c r="G11" s="11">
        <f t="shared" si="3"/>
        <v>224719.19999999998</v>
      </c>
      <c r="H11" s="114">
        <v>0</v>
      </c>
      <c r="I11" s="111">
        <f aca="true" t="shared" si="4" ref="I11:I18">(2500+375)*6*E11</f>
        <v>34500</v>
      </c>
      <c r="J11" s="74">
        <f aca="true" t="shared" si="5" ref="J11:J18">SUM(G11:I11)</f>
        <v>259219.19999999998</v>
      </c>
    </row>
    <row r="12" spans="1:10" ht="12.75">
      <c r="A12" s="75" t="s">
        <v>195</v>
      </c>
      <c r="B12" s="72" t="s">
        <v>27</v>
      </c>
      <c r="C12" s="86">
        <v>16250</v>
      </c>
      <c r="D12" s="39">
        <f t="shared" si="1"/>
        <v>19175</v>
      </c>
      <c r="E12" s="40">
        <v>1</v>
      </c>
      <c r="F12" s="11">
        <f t="shared" si="2"/>
        <v>19175</v>
      </c>
      <c r="G12" s="11">
        <f t="shared" si="3"/>
        <v>115050</v>
      </c>
      <c r="H12" s="114">
        <v>0</v>
      </c>
      <c r="I12" s="111">
        <f t="shared" si="4"/>
        <v>17250</v>
      </c>
      <c r="J12" s="74">
        <f t="shared" si="5"/>
        <v>132300</v>
      </c>
    </row>
    <row r="13" spans="1:10" ht="12.75">
      <c r="A13" s="75" t="s">
        <v>196</v>
      </c>
      <c r="B13" s="72" t="s">
        <v>21</v>
      </c>
      <c r="C13" s="86">
        <v>16260</v>
      </c>
      <c r="D13" s="39">
        <f t="shared" si="1"/>
        <v>19186.8</v>
      </c>
      <c r="E13" s="40">
        <v>1</v>
      </c>
      <c r="F13" s="11">
        <f t="shared" si="2"/>
        <v>19186.8</v>
      </c>
      <c r="G13" s="11">
        <f t="shared" si="3"/>
        <v>115120.79999999999</v>
      </c>
      <c r="H13" s="114">
        <v>0</v>
      </c>
      <c r="I13" s="111">
        <f t="shared" si="4"/>
        <v>17250</v>
      </c>
      <c r="J13" s="74">
        <f t="shared" si="5"/>
        <v>132370.8</v>
      </c>
    </row>
    <row r="14" spans="1:10" ht="12.75">
      <c r="A14" s="75" t="s">
        <v>197</v>
      </c>
      <c r="B14" s="72" t="s">
        <v>21</v>
      </c>
      <c r="C14" s="86">
        <v>16260</v>
      </c>
      <c r="D14" s="39">
        <f t="shared" si="1"/>
        <v>19186.8</v>
      </c>
      <c r="E14" s="40">
        <v>1</v>
      </c>
      <c r="F14" s="11">
        <f t="shared" si="2"/>
        <v>19186.8</v>
      </c>
      <c r="G14" s="11">
        <f t="shared" si="3"/>
        <v>115120.79999999999</v>
      </c>
      <c r="H14" s="114">
        <v>0</v>
      </c>
      <c r="I14" s="111">
        <f t="shared" si="4"/>
        <v>17250</v>
      </c>
      <c r="J14" s="74">
        <f t="shared" si="5"/>
        <v>132370.8</v>
      </c>
    </row>
    <row r="15" spans="1:10" ht="12.75">
      <c r="A15" s="75" t="s">
        <v>165</v>
      </c>
      <c r="B15" s="72" t="s">
        <v>27</v>
      </c>
      <c r="C15" s="86">
        <v>16250</v>
      </c>
      <c r="D15" s="39">
        <f t="shared" si="1"/>
        <v>19175</v>
      </c>
      <c r="E15" s="40">
        <v>1</v>
      </c>
      <c r="F15" s="11">
        <f t="shared" si="2"/>
        <v>19175</v>
      </c>
      <c r="G15" s="11">
        <f t="shared" si="3"/>
        <v>115050</v>
      </c>
      <c r="H15" s="114">
        <v>0</v>
      </c>
      <c r="I15" s="111">
        <f t="shared" si="4"/>
        <v>17250</v>
      </c>
      <c r="J15" s="74">
        <f t="shared" si="5"/>
        <v>132300</v>
      </c>
    </row>
    <row r="16" spans="1:10" ht="12.75">
      <c r="A16" s="71" t="s">
        <v>91</v>
      </c>
      <c r="B16" s="72" t="s">
        <v>39</v>
      </c>
      <c r="C16" s="86">
        <v>15870</v>
      </c>
      <c r="D16" s="39">
        <f t="shared" si="1"/>
        <v>18726.6</v>
      </c>
      <c r="E16" s="40">
        <v>1</v>
      </c>
      <c r="F16" s="11">
        <f t="shared" si="2"/>
        <v>18726.6</v>
      </c>
      <c r="G16" s="11">
        <f t="shared" si="3"/>
        <v>112359.59999999999</v>
      </c>
      <c r="H16" s="114">
        <v>0</v>
      </c>
      <c r="I16" s="111">
        <f t="shared" si="4"/>
        <v>17250</v>
      </c>
      <c r="J16" s="74">
        <f t="shared" si="5"/>
        <v>129609.59999999999</v>
      </c>
    </row>
    <row r="17" spans="1:10" ht="12.75">
      <c r="A17" s="71" t="s">
        <v>82</v>
      </c>
      <c r="B17" s="72" t="s">
        <v>83</v>
      </c>
      <c r="C17" s="86">
        <v>21475</v>
      </c>
      <c r="D17" s="39">
        <f t="shared" si="1"/>
        <v>25340.5</v>
      </c>
      <c r="E17" s="40">
        <v>1</v>
      </c>
      <c r="F17" s="11">
        <f t="shared" si="2"/>
        <v>25340.5</v>
      </c>
      <c r="G17" s="11">
        <f t="shared" si="3"/>
        <v>152043</v>
      </c>
      <c r="H17" s="114">
        <v>0</v>
      </c>
      <c r="I17" s="111">
        <f t="shared" si="4"/>
        <v>17250</v>
      </c>
      <c r="J17" s="74">
        <f t="shared" si="5"/>
        <v>169293</v>
      </c>
    </row>
    <row r="18" spans="1:10" ht="12.75">
      <c r="A18" s="75" t="s">
        <v>20</v>
      </c>
      <c r="B18" s="72" t="s">
        <v>21</v>
      </c>
      <c r="C18" s="86">
        <v>16260</v>
      </c>
      <c r="D18" s="39">
        <f t="shared" si="1"/>
        <v>19186.8</v>
      </c>
      <c r="E18" s="40">
        <v>3</v>
      </c>
      <c r="F18" s="11">
        <f t="shared" si="2"/>
        <v>57560.399999999994</v>
      </c>
      <c r="G18" s="11">
        <f t="shared" si="3"/>
        <v>345362.39999999997</v>
      </c>
      <c r="H18" s="11">
        <v>0</v>
      </c>
      <c r="I18" s="111">
        <f t="shared" si="4"/>
        <v>51750</v>
      </c>
      <c r="J18" s="74">
        <f t="shared" si="5"/>
        <v>397112.39999999997</v>
      </c>
    </row>
    <row r="19" spans="1:10" ht="13.5" thickBot="1">
      <c r="A19" s="285" t="s">
        <v>58</v>
      </c>
      <c r="B19" s="286"/>
      <c r="C19" s="286"/>
      <c r="D19" s="286"/>
      <c r="E19" s="63">
        <f aca="true" t="shared" si="6" ref="E19:J19">SUM(E10:E18)</f>
        <v>21</v>
      </c>
      <c r="F19" s="64">
        <f t="shared" si="6"/>
        <v>410740.29999999993</v>
      </c>
      <c r="G19" s="115">
        <f t="shared" si="6"/>
        <v>2464441.8000000003</v>
      </c>
      <c r="H19" s="115">
        <f t="shared" si="6"/>
        <v>0</v>
      </c>
      <c r="I19" s="115">
        <f t="shared" si="6"/>
        <v>362250</v>
      </c>
      <c r="J19" s="161">
        <f t="shared" si="6"/>
        <v>2826691.8</v>
      </c>
    </row>
    <row r="20" spans="1:10" ht="13.5" thickBot="1">
      <c r="A20" s="66" t="s">
        <v>94</v>
      </c>
      <c r="B20" s="67"/>
      <c r="C20" s="68"/>
      <c r="D20" s="69"/>
      <c r="E20" s="32">
        <f aca="true" t="shared" si="7" ref="E20:J20">SUM(E8+E19)</f>
        <v>24</v>
      </c>
      <c r="F20" s="23">
        <f t="shared" si="7"/>
        <v>528144.3999999999</v>
      </c>
      <c r="G20" s="23">
        <f t="shared" si="7"/>
        <v>3168866.4000000004</v>
      </c>
      <c r="H20" s="182">
        <f t="shared" si="7"/>
        <v>0</v>
      </c>
      <c r="I20" s="23">
        <f t="shared" si="7"/>
        <v>414000</v>
      </c>
      <c r="J20" s="158">
        <f t="shared" si="7"/>
        <v>3582866.4</v>
      </c>
    </row>
    <row r="21" spans="2:7" ht="12.75">
      <c r="B21" s="49"/>
      <c r="C21" s="50"/>
      <c r="E21" s="30"/>
      <c r="F21" s="31"/>
      <c r="G21" s="31"/>
    </row>
    <row r="23" spans="1:8" s="1" customFormat="1" ht="17.25" thickBot="1">
      <c r="A23" s="4" t="s">
        <v>248</v>
      </c>
      <c r="D23" s="2"/>
      <c r="F23" s="20"/>
      <c r="G23" s="20"/>
      <c r="H23" s="3"/>
    </row>
    <row r="24" spans="1:10" ht="39" thickBot="1">
      <c r="A24" s="51" t="s">
        <v>0</v>
      </c>
      <c r="B24" s="52" t="s">
        <v>1</v>
      </c>
      <c r="C24" s="52" t="s">
        <v>2</v>
      </c>
      <c r="D24" s="52" t="s">
        <v>3</v>
      </c>
      <c r="E24" s="53" t="s">
        <v>28</v>
      </c>
      <c r="F24" s="54" t="s">
        <v>37</v>
      </c>
      <c r="G24" s="54" t="s">
        <v>4</v>
      </c>
      <c r="H24" s="113" t="s">
        <v>250</v>
      </c>
      <c r="I24" s="110" t="s">
        <v>251</v>
      </c>
      <c r="J24" s="55" t="s">
        <v>94</v>
      </c>
    </row>
    <row r="25" spans="1:10" s="1" customFormat="1" ht="13.5" thickBot="1">
      <c r="A25" s="56" t="s">
        <v>5</v>
      </c>
      <c r="B25" s="84"/>
      <c r="C25" s="148"/>
      <c r="D25" s="183"/>
      <c r="E25" s="59"/>
      <c r="F25" s="177"/>
      <c r="G25" s="177"/>
      <c r="H25" s="61"/>
      <c r="I25" s="61"/>
      <c r="J25" s="62"/>
    </row>
    <row r="26" spans="1:10" s="1" customFormat="1" ht="12.75">
      <c r="A26" s="208" t="s">
        <v>6</v>
      </c>
      <c r="B26" s="9" t="s">
        <v>7</v>
      </c>
      <c r="C26" s="10" t="s">
        <v>8</v>
      </c>
      <c r="D26" s="11">
        <f>42650*118%</f>
        <v>50327</v>
      </c>
      <c r="E26" s="12">
        <v>5</v>
      </c>
      <c r="F26" s="11">
        <f>E26*D26</f>
        <v>251635</v>
      </c>
      <c r="G26" s="106">
        <f>F26*6</f>
        <v>1509810</v>
      </c>
      <c r="H26" s="114">
        <f>(42650*25%)*6*E26</f>
        <v>319875</v>
      </c>
      <c r="I26" s="111">
        <f>(2500+375)*6*E26</f>
        <v>86250</v>
      </c>
      <c r="J26" s="107">
        <f>SUM(G26:I26)</f>
        <v>1915935</v>
      </c>
    </row>
    <row r="27" spans="1:10" s="1" customFormat="1" ht="13.5" thickBot="1">
      <c r="A27" s="208" t="s">
        <v>9</v>
      </c>
      <c r="B27" s="9" t="s">
        <v>10</v>
      </c>
      <c r="C27" s="10">
        <v>26900</v>
      </c>
      <c r="D27" s="17">
        <f>C27*118%</f>
        <v>31742</v>
      </c>
      <c r="E27" s="12">
        <v>4</v>
      </c>
      <c r="F27" s="11">
        <f>E27*D27</f>
        <v>126968</v>
      </c>
      <c r="G27" s="11">
        <f>F27*6</f>
        <v>761808</v>
      </c>
      <c r="H27" s="114">
        <f>(C27*25%)*6*E27</f>
        <v>161400</v>
      </c>
      <c r="I27" s="111">
        <f>(2500+375)*6*E27</f>
        <v>69000</v>
      </c>
      <c r="J27" s="74">
        <f>SUM(G27:I27)</f>
        <v>992208</v>
      </c>
    </row>
    <row r="28" spans="1:10" s="1" customFormat="1" ht="13.5" thickBot="1">
      <c r="A28" s="56" t="s">
        <v>11</v>
      </c>
      <c r="B28" s="84"/>
      <c r="C28" s="84"/>
      <c r="D28" s="150"/>
      <c r="E28" s="150"/>
      <c r="F28" s="153"/>
      <c r="G28" s="153"/>
      <c r="H28" s="153"/>
      <c r="I28" s="153"/>
      <c r="J28" s="187"/>
    </row>
    <row r="29" spans="1:10" s="1" customFormat="1" ht="12.75">
      <c r="A29" s="208" t="s">
        <v>12</v>
      </c>
      <c r="B29" s="9" t="s">
        <v>13</v>
      </c>
      <c r="C29" s="10">
        <v>20755</v>
      </c>
      <c r="D29" s="17">
        <f>C29*118%</f>
        <v>24490.899999999998</v>
      </c>
      <c r="E29" s="12">
        <v>2</v>
      </c>
      <c r="F29" s="11">
        <f>E29*D29</f>
        <v>48981.799999999996</v>
      </c>
      <c r="G29" s="11">
        <f>F29*6</f>
        <v>293890.8</v>
      </c>
      <c r="H29" s="114">
        <v>0</v>
      </c>
      <c r="I29" s="111">
        <f>(2500+375)*6*E29</f>
        <v>34500</v>
      </c>
      <c r="J29" s="74">
        <f>SUM(G29:I29)</f>
        <v>328390.8</v>
      </c>
    </row>
    <row r="30" spans="1:10" s="1" customFormat="1" ht="12.75">
      <c r="A30" s="208" t="s">
        <v>14</v>
      </c>
      <c r="B30" s="9" t="s">
        <v>13</v>
      </c>
      <c r="C30" s="10">
        <v>20755</v>
      </c>
      <c r="D30" s="17">
        <f>C30*118%</f>
        <v>24490.899999999998</v>
      </c>
      <c r="E30" s="12">
        <v>1</v>
      </c>
      <c r="F30" s="11">
        <f>E30*D30</f>
        <v>24490.899999999998</v>
      </c>
      <c r="G30" s="11">
        <f>F30*6</f>
        <v>146945.4</v>
      </c>
      <c r="H30" s="114">
        <v>0</v>
      </c>
      <c r="I30" s="111">
        <f>(2500+375)*6*E30</f>
        <v>17250</v>
      </c>
      <c r="J30" s="74">
        <f>SUM(G30:I30)</f>
        <v>164195.4</v>
      </c>
    </row>
    <row r="31" spans="1:10" s="1" customFormat="1" ht="13.5" thickBot="1">
      <c r="A31" s="208" t="s">
        <v>15</v>
      </c>
      <c r="B31" s="9" t="s">
        <v>16</v>
      </c>
      <c r="C31" s="10">
        <v>25145</v>
      </c>
      <c r="D31" s="17">
        <f>C31*118%</f>
        <v>29671.1</v>
      </c>
      <c r="E31" s="12">
        <v>1</v>
      </c>
      <c r="F31" s="11">
        <f>E31*D31</f>
        <v>29671.1</v>
      </c>
      <c r="G31" s="11">
        <f>F31*6</f>
        <v>178026.59999999998</v>
      </c>
      <c r="H31" s="114">
        <v>0</v>
      </c>
      <c r="I31" s="111">
        <f>(2500+375)*6*E31</f>
        <v>17250</v>
      </c>
      <c r="J31" s="188">
        <f>SUM(G31:I31)</f>
        <v>195276.59999999998</v>
      </c>
    </row>
    <row r="32" spans="1:10" s="1" customFormat="1" ht="13.5" thickBot="1">
      <c r="A32" s="56" t="s">
        <v>19</v>
      </c>
      <c r="B32" s="84"/>
      <c r="C32" s="84"/>
      <c r="D32" s="150"/>
      <c r="E32" s="150"/>
      <c r="F32" s="153"/>
      <c r="G32" s="153"/>
      <c r="H32" s="153"/>
      <c r="I32" s="153"/>
      <c r="J32" s="187"/>
    </row>
    <row r="33" spans="1:10" s="1" customFormat="1" ht="12.75">
      <c r="A33" s="208" t="s">
        <v>20</v>
      </c>
      <c r="B33" s="9" t="s">
        <v>21</v>
      </c>
      <c r="C33" s="10">
        <v>16260</v>
      </c>
      <c r="D33" s="17">
        <f>C33*118%</f>
        <v>19186.8</v>
      </c>
      <c r="E33" s="12">
        <v>1</v>
      </c>
      <c r="F33" s="11">
        <f>E33*D33</f>
        <v>19186.8</v>
      </c>
      <c r="G33" s="11">
        <f>F33*6</f>
        <v>115120.79999999999</v>
      </c>
      <c r="H33" s="114">
        <v>0</v>
      </c>
      <c r="I33" s="111">
        <f>(2500+375)*6*E33</f>
        <v>17250</v>
      </c>
      <c r="J33" s="74">
        <f>SUM(G33:I33)</f>
        <v>132370.8</v>
      </c>
    </row>
    <row r="34" spans="1:10" s="1" customFormat="1" ht="12.75">
      <c r="A34" s="208" t="s">
        <v>22</v>
      </c>
      <c r="B34" s="9" t="s">
        <v>23</v>
      </c>
      <c r="C34" s="10">
        <v>16520</v>
      </c>
      <c r="D34" s="17">
        <f>C34*118%</f>
        <v>19493.6</v>
      </c>
      <c r="E34" s="12">
        <v>1</v>
      </c>
      <c r="F34" s="11">
        <f>E34*D34</f>
        <v>19493.6</v>
      </c>
      <c r="G34" s="11">
        <f>F34*6</f>
        <v>116961.59999999999</v>
      </c>
      <c r="H34" s="114">
        <v>0</v>
      </c>
      <c r="I34" s="111">
        <f>(2500+375)*6*E34</f>
        <v>17250</v>
      </c>
      <c r="J34" s="74">
        <f>SUM(G34:I34)</f>
        <v>134211.59999999998</v>
      </c>
    </row>
    <row r="35" spans="1:10" s="1" customFormat="1" ht="13.5" thickBot="1">
      <c r="A35" s="277" t="s">
        <v>94</v>
      </c>
      <c r="B35" s="278"/>
      <c r="C35" s="278"/>
      <c r="D35" s="279"/>
      <c r="E35" s="185">
        <f aca="true" t="shared" si="8" ref="E35:J35">SUM(E26:E34)</f>
        <v>15</v>
      </c>
      <c r="F35" s="186">
        <f t="shared" si="8"/>
        <v>520427.19999999995</v>
      </c>
      <c r="G35" s="186">
        <f t="shared" si="8"/>
        <v>3122563.1999999997</v>
      </c>
      <c r="H35" s="245">
        <f t="shared" si="8"/>
        <v>481275</v>
      </c>
      <c r="I35" s="186">
        <f t="shared" si="8"/>
        <v>258750</v>
      </c>
      <c r="J35" s="200">
        <f t="shared" si="8"/>
        <v>3862588.1999999997</v>
      </c>
    </row>
    <row r="36" spans="4:8" s="1" customFormat="1" ht="13.5" thickTop="1">
      <c r="D36" s="2"/>
      <c r="F36" s="20"/>
      <c r="G36" s="195"/>
      <c r="H36" s="3"/>
    </row>
    <row r="37" spans="4:8" s="1" customFormat="1" ht="12.75">
      <c r="D37" s="2"/>
      <c r="F37" s="20"/>
      <c r="G37" s="196"/>
      <c r="H37" s="3"/>
    </row>
    <row r="38" spans="1:7" ht="16.5">
      <c r="A38" s="24" t="s">
        <v>107</v>
      </c>
      <c r="E38" s="30"/>
      <c r="F38" s="31"/>
      <c r="G38" s="197"/>
    </row>
    <row r="39" spans="5:7" ht="13.5" thickBot="1">
      <c r="E39" s="30"/>
      <c r="F39" s="31"/>
      <c r="G39" s="31"/>
    </row>
    <row r="40" spans="1:10" ht="39" thickBot="1">
      <c r="A40" s="51" t="s">
        <v>0</v>
      </c>
      <c r="B40" s="52" t="s">
        <v>1</v>
      </c>
      <c r="C40" s="52" t="s">
        <v>2</v>
      </c>
      <c r="D40" s="52" t="s">
        <v>3</v>
      </c>
      <c r="E40" s="53" t="s">
        <v>28</v>
      </c>
      <c r="F40" s="54" t="s">
        <v>37</v>
      </c>
      <c r="G40" s="54" t="s">
        <v>4</v>
      </c>
      <c r="H40" s="113" t="s">
        <v>250</v>
      </c>
      <c r="I40" s="110" t="s">
        <v>251</v>
      </c>
      <c r="J40" s="55" t="s">
        <v>94</v>
      </c>
    </row>
    <row r="41" spans="1:10" ht="13.5" thickBot="1">
      <c r="A41" s="56" t="s">
        <v>5</v>
      </c>
      <c r="B41" s="84"/>
      <c r="C41" s="84"/>
      <c r="D41" s="59"/>
      <c r="E41" s="60"/>
      <c r="F41" s="61"/>
      <c r="G41" s="61"/>
      <c r="H41" s="61"/>
      <c r="I41" s="61"/>
      <c r="J41" s="62"/>
    </row>
    <row r="42" spans="1:10" ht="12.75">
      <c r="A42" s="207" t="s">
        <v>51</v>
      </c>
      <c r="B42" s="38" t="s">
        <v>52</v>
      </c>
      <c r="C42" s="39">
        <v>37650</v>
      </c>
      <c r="D42" s="39">
        <f>C42*118%</f>
        <v>44427</v>
      </c>
      <c r="E42" s="40">
        <v>2</v>
      </c>
      <c r="F42" s="11">
        <f>E42*D42</f>
        <v>88854</v>
      </c>
      <c r="G42" s="11">
        <f>F42*6</f>
        <v>533124</v>
      </c>
      <c r="H42" s="114">
        <f>(C42*25%)*6*E42</f>
        <v>112950</v>
      </c>
      <c r="I42" s="111">
        <f>(2500+375)*6*E42</f>
        <v>34500</v>
      </c>
      <c r="J42" s="107">
        <f>SUM(G42:I42)</f>
        <v>680574</v>
      </c>
    </row>
    <row r="43" spans="1:10" ht="12.75">
      <c r="A43" s="207" t="s">
        <v>9</v>
      </c>
      <c r="B43" s="38" t="s">
        <v>10</v>
      </c>
      <c r="C43" s="39">
        <v>26900</v>
      </c>
      <c r="D43" s="39">
        <f>C43*118%</f>
        <v>31742</v>
      </c>
      <c r="E43" s="40">
        <v>2</v>
      </c>
      <c r="F43" s="11">
        <f>E43*D43</f>
        <v>63484</v>
      </c>
      <c r="G43" s="11">
        <f>F43*6</f>
        <v>380904</v>
      </c>
      <c r="H43" s="114">
        <f>(C43*25%)*6*E43</f>
        <v>80700</v>
      </c>
      <c r="I43" s="111">
        <f>(2500+375)*6*E43</f>
        <v>34500</v>
      </c>
      <c r="J43" s="74">
        <f>SUM(G43:I43)</f>
        <v>496104</v>
      </c>
    </row>
    <row r="44" spans="1:10" ht="12.75">
      <c r="A44" s="207" t="s">
        <v>53</v>
      </c>
      <c r="B44" s="38" t="s">
        <v>34</v>
      </c>
      <c r="C44" s="39">
        <v>37650</v>
      </c>
      <c r="D44" s="39">
        <f>C44*118%</f>
        <v>44427</v>
      </c>
      <c r="E44" s="40">
        <v>1</v>
      </c>
      <c r="F44" s="11">
        <f>E44*D44</f>
        <v>44427</v>
      </c>
      <c r="G44" s="11">
        <f>F44*6</f>
        <v>266562</v>
      </c>
      <c r="H44" s="114">
        <f>(C44*25%)*6*E44</f>
        <v>56475</v>
      </c>
      <c r="I44" s="111">
        <f>(2500+375)*6*E44</f>
        <v>17250</v>
      </c>
      <c r="J44" s="95">
        <f>SUM(G44:I44)</f>
        <v>340287</v>
      </c>
    </row>
    <row r="45" spans="1:10" ht="13.5" thickBot="1">
      <c r="A45" s="271" t="s">
        <v>58</v>
      </c>
      <c r="B45" s="272"/>
      <c r="C45" s="272"/>
      <c r="D45" s="273"/>
      <c r="E45" s="42">
        <f aca="true" t="shared" si="9" ref="E45:J45">SUM(E42:E44)</f>
        <v>5</v>
      </c>
      <c r="F45" s="43">
        <f t="shared" si="9"/>
        <v>196765</v>
      </c>
      <c r="G45" s="43">
        <f t="shared" si="9"/>
        <v>1180590</v>
      </c>
      <c r="H45" s="43">
        <f t="shared" si="9"/>
        <v>250125</v>
      </c>
      <c r="I45" s="43">
        <f t="shared" si="9"/>
        <v>86250</v>
      </c>
      <c r="J45" s="155">
        <f t="shared" si="9"/>
        <v>1516965</v>
      </c>
    </row>
    <row r="46" spans="1:10" ht="13.5" thickBot="1">
      <c r="A46" s="293" t="s">
        <v>94</v>
      </c>
      <c r="B46" s="294"/>
      <c r="C46" s="294"/>
      <c r="D46" s="295"/>
      <c r="E46" s="18">
        <f aca="true" t="shared" si="10" ref="E46:J46">SUM(E45)</f>
        <v>5</v>
      </c>
      <c r="F46" s="23">
        <f t="shared" si="10"/>
        <v>196765</v>
      </c>
      <c r="G46" s="23">
        <f t="shared" si="10"/>
        <v>1180590</v>
      </c>
      <c r="H46" s="23">
        <f t="shared" si="10"/>
        <v>250125</v>
      </c>
      <c r="I46" s="23">
        <f t="shared" si="10"/>
        <v>86250</v>
      </c>
      <c r="J46" s="70">
        <f t="shared" si="10"/>
        <v>1516965</v>
      </c>
    </row>
    <row r="48" ht="13.5" thickBot="1"/>
    <row r="49" spans="1:10" ht="13.5" thickBot="1">
      <c r="A49" s="293" t="s">
        <v>94</v>
      </c>
      <c r="B49" s="294"/>
      <c r="C49" s="294"/>
      <c r="D49" s="295"/>
      <c r="E49" s="32">
        <f>SUM(E20+E35+E46)</f>
        <v>44</v>
      </c>
      <c r="F49" s="23">
        <f>SUM(F20+F35+F46)</f>
        <v>1245336.5999999999</v>
      </c>
      <c r="G49" s="23">
        <f>SUM(+G20+G35+G46)</f>
        <v>7472019.6</v>
      </c>
      <c r="H49" s="152">
        <f>SUM(+H20+H35+H46)</f>
        <v>731400</v>
      </c>
      <c r="I49" s="23">
        <f>SUM(+I20+I35+I46)</f>
        <v>759000</v>
      </c>
      <c r="J49" s="70">
        <f>SUM(+J20+J35+J46)</f>
        <v>8962419.6</v>
      </c>
    </row>
  </sheetData>
  <mergeCells count="6">
    <mergeCell ref="A49:D49"/>
    <mergeCell ref="A46:D46"/>
    <mergeCell ref="A8:D8"/>
    <mergeCell ref="A19:D19"/>
    <mergeCell ref="A35:D35"/>
    <mergeCell ref="A45:D45"/>
  </mergeCells>
  <printOptions/>
  <pageMargins left="0.21" right="0.26" top="0.35" bottom="0.35" header="0.2" footer="0.3"/>
  <pageSetup horizontalDpi="300" verticalDpi="300" orientation="landscape" paperSize="9" scale="90" r:id="rId1"/>
  <rowBreaks count="1" manualBreakCount="1">
    <brk id="2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pane xSplit="1" ySplit="4" topLeftCell="G26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J46" sqref="J46"/>
    </sheetView>
  </sheetViews>
  <sheetFormatPr defaultColWidth="9.140625" defaultRowHeight="12.75"/>
  <cols>
    <col min="1" max="1" width="39.140625" style="0" customWidth="1"/>
    <col min="2" max="2" width="12.421875" style="0" bestFit="1" customWidth="1"/>
    <col min="3" max="3" width="12.00390625" style="0" bestFit="1" customWidth="1"/>
    <col min="4" max="4" width="11.8515625" style="0" bestFit="1" customWidth="1"/>
    <col min="5" max="5" width="10.421875" style="0" customWidth="1"/>
    <col min="6" max="6" width="17.8515625" style="0" customWidth="1"/>
    <col min="7" max="7" width="14.57421875" style="0" bestFit="1" customWidth="1"/>
    <col min="8" max="8" width="12.8515625" style="0" bestFit="1" customWidth="1"/>
    <col min="9" max="9" width="13.421875" style="0" bestFit="1" customWidth="1"/>
    <col min="10" max="10" width="14.57421875" style="0" bestFit="1" customWidth="1"/>
  </cols>
  <sheetData>
    <row r="1" spans="1:7" ht="16.5">
      <c r="A1" s="24" t="s">
        <v>215</v>
      </c>
      <c r="B1" s="49"/>
      <c r="C1" s="50"/>
      <c r="E1" s="30"/>
      <c r="F1" s="31"/>
      <c r="G1" s="31"/>
    </row>
    <row r="2" spans="2:7" ht="13.5" thickBot="1">
      <c r="B2" s="49"/>
      <c r="C2" s="50"/>
      <c r="E2" s="30"/>
      <c r="F2" s="31"/>
      <c r="G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45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180</v>
      </c>
      <c r="B5" s="72" t="s">
        <v>181</v>
      </c>
      <c r="C5" s="98">
        <v>45905</v>
      </c>
      <c r="D5" s="39">
        <f>C5*118%</f>
        <v>54167.899999999994</v>
      </c>
      <c r="E5" s="40">
        <v>1</v>
      </c>
      <c r="F5" s="11">
        <f>E5*D5</f>
        <v>54167.899999999994</v>
      </c>
      <c r="G5" s="106">
        <f>F5*6</f>
        <v>325007.39999999997</v>
      </c>
      <c r="H5" s="114">
        <v>0</v>
      </c>
      <c r="I5" s="111">
        <f>(2500+375)*6*E5</f>
        <v>17250</v>
      </c>
      <c r="J5" s="74">
        <f>SUM(G5:I5)</f>
        <v>342257.39999999997</v>
      </c>
    </row>
    <row r="6" spans="1:10" ht="12.75">
      <c r="A6" s="71" t="s">
        <v>77</v>
      </c>
      <c r="B6" s="96" t="s">
        <v>76</v>
      </c>
      <c r="C6" s="97">
        <v>25145</v>
      </c>
      <c r="D6" s="39">
        <f>C6*118%</f>
        <v>29671.1</v>
      </c>
      <c r="E6" s="40">
        <v>1</v>
      </c>
      <c r="F6" s="11">
        <f>E6*D6</f>
        <v>29671.1</v>
      </c>
      <c r="G6" s="11">
        <f>F6*6</f>
        <v>178026.59999999998</v>
      </c>
      <c r="H6" s="114">
        <v>0</v>
      </c>
      <c r="I6" s="111">
        <f>(2500+375)*6*E6</f>
        <v>17250</v>
      </c>
      <c r="J6" s="74">
        <f>SUM(G6:I6)</f>
        <v>195276.59999999998</v>
      </c>
    </row>
    <row r="7" spans="1:10" ht="12.75">
      <c r="A7" s="71" t="s">
        <v>152</v>
      </c>
      <c r="B7" s="72" t="s">
        <v>76</v>
      </c>
      <c r="C7" s="98">
        <v>25145</v>
      </c>
      <c r="D7" s="39">
        <f>C7*118%</f>
        <v>29671.1</v>
      </c>
      <c r="E7" s="40">
        <v>1</v>
      </c>
      <c r="F7" s="11">
        <f>E7*D7</f>
        <v>29671.1</v>
      </c>
      <c r="G7" s="11">
        <f>F7*6</f>
        <v>178026.59999999998</v>
      </c>
      <c r="H7" s="114">
        <v>0</v>
      </c>
      <c r="I7" s="111">
        <f>(2500+375)*6*E7</f>
        <v>17250</v>
      </c>
      <c r="J7" s="74">
        <f>SUM(G7:I7)</f>
        <v>195276.59999999998</v>
      </c>
    </row>
    <row r="8" spans="1:10" ht="12.75">
      <c r="A8" s="71" t="s">
        <v>153</v>
      </c>
      <c r="B8" s="72" t="s">
        <v>76</v>
      </c>
      <c r="C8" s="98">
        <v>25145</v>
      </c>
      <c r="D8" s="39">
        <f>C8*118%</f>
        <v>29671.1</v>
      </c>
      <c r="E8" s="40">
        <v>2</v>
      </c>
      <c r="F8" s="11">
        <f>E8*D8</f>
        <v>59342.2</v>
      </c>
      <c r="G8" s="111">
        <f>F8*6</f>
        <v>356053.19999999995</v>
      </c>
      <c r="H8" s="94">
        <v>0</v>
      </c>
      <c r="I8" s="111">
        <f>(2500+375)*6*E8</f>
        <v>34500</v>
      </c>
      <c r="J8" s="74">
        <f>SUM(G8:I8)</f>
        <v>390553.19999999995</v>
      </c>
    </row>
    <row r="9" spans="1:10" ht="13.5" thickBot="1">
      <c r="A9" s="285" t="s">
        <v>58</v>
      </c>
      <c r="B9" s="286"/>
      <c r="C9" s="286"/>
      <c r="D9" s="286"/>
      <c r="E9" s="63">
        <f aca="true" t="shared" si="0" ref="E9:J9">SUM(E5:E8)</f>
        <v>5</v>
      </c>
      <c r="F9" s="64">
        <f t="shared" si="0"/>
        <v>172852.3</v>
      </c>
      <c r="G9" s="115">
        <f t="shared" si="0"/>
        <v>1037113.7999999998</v>
      </c>
      <c r="H9" s="115">
        <f t="shared" si="0"/>
        <v>0</v>
      </c>
      <c r="I9" s="115">
        <f t="shared" si="0"/>
        <v>86250</v>
      </c>
      <c r="J9" s="161">
        <f t="shared" si="0"/>
        <v>1123363.7999999998</v>
      </c>
    </row>
    <row r="10" spans="1:10" ht="13.5" thickBot="1">
      <c r="A10" s="56" t="s">
        <v>79</v>
      </c>
      <c r="B10" s="57"/>
      <c r="C10" s="58"/>
      <c r="D10" s="59"/>
      <c r="E10" s="60"/>
      <c r="F10" s="61"/>
      <c r="G10" s="61"/>
      <c r="H10" s="61"/>
      <c r="I10" s="61"/>
      <c r="J10" s="62"/>
    </row>
    <row r="11" spans="1:10" ht="12.75">
      <c r="A11" s="75" t="s">
        <v>97</v>
      </c>
      <c r="B11" s="72" t="s">
        <v>25</v>
      </c>
      <c r="C11" s="86">
        <v>15470</v>
      </c>
      <c r="D11" s="39">
        <f aca="true" t="shared" si="1" ref="D11:D21">C11*118%</f>
        <v>18254.6</v>
      </c>
      <c r="E11" s="40">
        <v>1</v>
      </c>
      <c r="F11" s="11">
        <f aca="true" t="shared" si="2" ref="F11:F21">E11*D11</f>
        <v>18254.6</v>
      </c>
      <c r="G11" s="106">
        <f aca="true" t="shared" si="3" ref="G11:G21">F11*6</f>
        <v>109527.59999999999</v>
      </c>
      <c r="H11" s="114">
        <v>0</v>
      </c>
      <c r="I11" s="111">
        <f>(2500+375)*6*E11</f>
        <v>17250</v>
      </c>
      <c r="J11" s="74">
        <f>SUM(G11:I11)</f>
        <v>126777.59999999999</v>
      </c>
    </row>
    <row r="12" spans="1:10" ht="12.75">
      <c r="A12" s="71" t="s">
        <v>86</v>
      </c>
      <c r="B12" s="72" t="s">
        <v>23</v>
      </c>
      <c r="C12" s="86">
        <v>16520</v>
      </c>
      <c r="D12" s="39">
        <f t="shared" si="1"/>
        <v>19493.6</v>
      </c>
      <c r="E12" s="40">
        <v>10</v>
      </c>
      <c r="F12" s="11">
        <f t="shared" si="2"/>
        <v>194936</v>
      </c>
      <c r="G12" s="11">
        <f t="shared" si="3"/>
        <v>1169616</v>
      </c>
      <c r="H12" s="114">
        <v>0</v>
      </c>
      <c r="I12" s="111">
        <f aca="true" t="shared" si="4" ref="I12:I21">(2500+375)*6*E12</f>
        <v>172500</v>
      </c>
      <c r="J12" s="74">
        <f aca="true" t="shared" si="5" ref="J12:J21">SUM(G12:I12)</f>
        <v>1342116</v>
      </c>
    </row>
    <row r="13" spans="1:10" ht="12.75">
      <c r="A13" s="71" t="s">
        <v>93</v>
      </c>
      <c r="B13" s="72" t="s">
        <v>27</v>
      </c>
      <c r="C13" s="86">
        <v>16250</v>
      </c>
      <c r="D13" s="39">
        <f t="shared" si="1"/>
        <v>19175</v>
      </c>
      <c r="E13" s="40">
        <v>1</v>
      </c>
      <c r="F13" s="11">
        <f t="shared" si="2"/>
        <v>19175</v>
      </c>
      <c r="G13" s="11">
        <f t="shared" si="3"/>
        <v>115050</v>
      </c>
      <c r="H13" s="114">
        <v>0</v>
      </c>
      <c r="I13" s="111">
        <f t="shared" si="4"/>
        <v>17250</v>
      </c>
      <c r="J13" s="74">
        <f t="shared" si="5"/>
        <v>132300</v>
      </c>
    </row>
    <row r="14" spans="1:10" ht="12.75">
      <c r="A14" s="75" t="s">
        <v>163</v>
      </c>
      <c r="B14" s="72" t="s">
        <v>27</v>
      </c>
      <c r="C14" s="86">
        <v>16250</v>
      </c>
      <c r="D14" s="39">
        <f t="shared" si="1"/>
        <v>19175</v>
      </c>
      <c r="E14" s="40">
        <v>1</v>
      </c>
      <c r="F14" s="11">
        <f t="shared" si="2"/>
        <v>19175</v>
      </c>
      <c r="G14" s="11">
        <f t="shared" si="3"/>
        <v>115050</v>
      </c>
      <c r="H14" s="114">
        <v>0</v>
      </c>
      <c r="I14" s="111">
        <f t="shared" si="4"/>
        <v>17250</v>
      </c>
      <c r="J14" s="74">
        <f t="shared" si="5"/>
        <v>132300</v>
      </c>
    </row>
    <row r="15" spans="1:10" ht="12.75">
      <c r="A15" s="75" t="s">
        <v>149</v>
      </c>
      <c r="B15" s="72" t="s">
        <v>27</v>
      </c>
      <c r="C15" s="86">
        <v>16250</v>
      </c>
      <c r="D15" s="39">
        <f t="shared" si="1"/>
        <v>19175</v>
      </c>
      <c r="E15" s="40">
        <v>3</v>
      </c>
      <c r="F15" s="11">
        <f t="shared" si="2"/>
        <v>57525</v>
      </c>
      <c r="G15" s="11">
        <f t="shared" si="3"/>
        <v>345150</v>
      </c>
      <c r="H15" s="114">
        <v>0</v>
      </c>
      <c r="I15" s="111">
        <f t="shared" si="4"/>
        <v>51750</v>
      </c>
      <c r="J15" s="74">
        <f t="shared" si="5"/>
        <v>396900</v>
      </c>
    </row>
    <row r="16" spans="1:10" ht="12.75">
      <c r="A16" s="75" t="s">
        <v>195</v>
      </c>
      <c r="B16" s="72" t="s">
        <v>27</v>
      </c>
      <c r="C16" s="86">
        <v>16250</v>
      </c>
      <c r="D16" s="39">
        <f t="shared" si="1"/>
        <v>19175</v>
      </c>
      <c r="E16" s="40">
        <v>1</v>
      </c>
      <c r="F16" s="11">
        <f t="shared" si="2"/>
        <v>19175</v>
      </c>
      <c r="G16" s="11">
        <f t="shared" si="3"/>
        <v>115050</v>
      </c>
      <c r="H16" s="114">
        <v>0</v>
      </c>
      <c r="I16" s="111">
        <f t="shared" si="4"/>
        <v>17250</v>
      </c>
      <c r="J16" s="74">
        <f t="shared" si="5"/>
        <v>132300</v>
      </c>
    </row>
    <row r="17" spans="1:10" ht="12.75">
      <c r="A17" s="75" t="s">
        <v>196</v>
      </c>
      <c r="B17" s="72" t="s">
        <v>21</v>
      </c>
      <c r="C17" s="86">
        <v>16260</v>
      </c>
      <c r="D17" s="39">
        <f t="shared" si="1"/>
        <v>19186.8</v>
      </c>
      <c r="E17" s="40">
        <v>1</v>
      </c>
      <c r="F17" s="11">
        <f t="shared" si="2"/>
        <v>19186.8</v>
      </c>
      <c r="G17" s="11">
        <f t="shared" si="3"/>
        <v>115120.79999999999</v>
      </c>
      <c r="H17" s="114">
        <v>0</v>
      </c>
      <c r="I17" s="111">
        <f t="shared" si="4"/>
        <v>17250</v>
      </c>
      <c r="J17" s="74">
        <f t="shared" si="5"/>
        <v>132370.8</v>
      </c>
    </row>
    <row r="18" spans="1:10" ht="12.75">
      <c r="A18" s="75" t="s">
        <v>197</v>
      </c>
      <c r="B18" s="72" t="s">
        <v>21</v>
      </c>
      <c r="C18" s="86">
        <v>16260</v>
      </c>
      <c r="D18" s="39">
        <f t="shared" si="1"/>
        <v>19186.8</v>
      </c>
      <c r="E18" s="40">
        <v>1</v>
      </c>
      <c r="F18" s="11">
        <f t="shared" si="2"/>
        <v>19186.8</v>
      </c>
      <c r="G18" s="11">
        <f t="shared" si="3"/>
        <v>115120.79999999999</v>
      </c>
      <c r="H18" s="114">
        <v>0</v>
      </c>
      <c r="I18" s="111">
        <f t="shared" si="4"/>
        <v>17250</v>
      </c>
      <c r="J18" s="74">
        <f t="shared" si="5"/>
        <v>132370.8</v>
      </c>
    </row>
    <row r="19" spans="1:10" ht="12.75">
      <c r="A19" s="71" t="s">
        <v>82</v>
      </c>
      <c r="B19" s="72" t="s">
        <v>83</v>
      </c>
      <c r="C19" s="86">
        <v>21475</v>
      </c>
      <c r="D19" s="39">
        <f t="shared" si="1"/>
        <v>25340.5</v>
      </c>
      <c r="E19" s="40">
        <v>2</v>
      </c>
      <c r="F19" s="11">
        <f t="shared" si="2"/>
        <v>50681</v>
      </c>
      <c r="G19" s="11">
        <f t="shared" si="3"/>
        <v>304086</v>
      </c>
      <c r="H19" s="114">
        <v>0</v>
      </c>
      <c r="I19" s="111">
        <f t="shared" si="4"/>
        <v>34500</v>
      </c>
      <c r="J19" s="74">
        <f t="shared" si="5"/>
        <v>338586</v>
      </c>
    </row>
    <row r="20" spans="1:10" ht="12.75">
      <c r="A20" s="75" t="s">
        <v>20</v>
      </c>
      <c r="B20" s="72" t="s">
        <v>21</v>
      </c>
      <c r="C20" s="86">
        <v>16260</v>
      </c>
      <c r="D20" s="39">
        <f t="shared" si="1"/>
        <v>19186.8</v>
      </c>
      <c r="E20" s="40">
        <v>6</v>
      </c>
      <c r="F20" s="11">
        <f t="shared" si="2"/>
        <v>115120.79999999999</v>
      </c>
      <c r="G20" s="11">
        <f t="shared" si="3"/>
        <v>690724.7999999999</v>
      </c>
      <c r="H20" s="114">
        <v>0</v>
      </c>
      <c r="I20" s="111">
        <f t="shared" si="4"/>
        <v>103500</v>
      </c>
      <c r="J20" s="74">
        <f t="shared" si="5"/>
        <v>794224.7999999999</v>
      </c>
    </row>
    <row r="21" spans="1:10" ht="12.75">
      <c r="A21" s="85" t="s">
        <v>121</v>
      </c>
      <c r="B21" s="72" t="s">
        <v>39</v>
      </c>
      <c r="C21" s="86">
        <v>15870</v>
      </c>
      <c r="D21" s="39">
        <f t="shared" si="1"/>
        <v>18726.6</v>
      </c>
      <c r="E21" s="40">
        <v>1</v>
      </c>
      <c r="F21" s="11">
        <f t="shared" si="2"/>
        <v>18726.6</v>
      </c>
      <c r="G21" s="11">
        <f t="shared" si="3"/>
        <v>112359.59999999999</v>
      </c>
      <c r="H21" s="114">
        <v>0</v>
      </c>
      <c r="I21" s="111">
        <f t="shared" si="4"/>
        <v>17250</v>
      </c>
      <c r="J21" s="74">
        <f t="shared" si="5"/>
        <v>129609.59999999999</v>
      </c>
    </row>
    <row r="22" spans="1:10" ht="13.5" thickBot="1">
      <c r="A22" s="285" t="s">
        <v>58</v>
      </c>
      <c r="B22" s="286"/>
      <c r="C22" s="286"/>
      <c r="D22" s="286"/>
      <c r="E22" s="63">
        <f aca="true" t="shared" si="6" ref="E22:J22">SUM(E11:E21)</f>
        <v>28</v>
      </c>
      <c r="F22" s="64">
        <f t="shared" si="6"/>
        <v>551142.6</v>
      </c>
      <c r="G22" s="115">
        <f t="shared" si="6"/>
        <v>3306855.6</v>
      </c>
      <c r="H22" s="115">
        <f t="shared" si="6"/>
        <v>0</v>
      </c>
      <c r="I22" s="115">
        <f t="shared" si="6"/>
        <v>483000</v>
      </c>
      <c r="J22" s="161">
        <f t="shared" si="6"/>
        <v>3789855.5999999996</v>
      </c>
    </row>
    <row r="23" spans="1:10" ht="13.5" thickBot="1">
      <c r="A23" s="66" t="s">
        <v>94</v>
      </c>
      <c r="B23" s="67"/>
      <c r="C23" s="68"/>
      <c r="D23" s="69"/>
      <c r="E23" s="32">
        <f aca="true" t="shared" si="7" ref="E23:J23">SUM(E9+E22)</f>
        <v>33</v>
      </c>
      <c r="F23" s="23">
        <f t="shared" si="7"/>
        <v>723994.8999999999</v>
      </c>
      <c r="G23" s="23">
        <f t="shared" si="7"/>
        <v>4343969.4</v>
      </c>
      <c r="H23" s="23">
        <f t="shared" si="7"/>
        <v>0</v>
      </c>
      <c r="I23" s="23">
        <f t="shared" si="7"/>
        <v>569250</v>
      </c>
      <c r="J23" s="158">
        <f t="shared" si="7"/>
        <v>4913219.399999999</v>
      </c>
    </row>
    <row r="26" spans="1:7" ht="16.5">
      <c r="A26" s="24" t="s">
        <v>98</v>
      </c>
      <c r="E26" s="30"/>
      <c r="F26" s="31"/>
      <c r="G26" s="31"/>
    </row>
    <row r="27" spans="5:7" ht="13.5" thickBot="1">
      <c r="E27" s="30"/>
      <c r="F27" s="31"/>
      <c r="G27" s="31"/>
    </row>
    <row r="28" spans="1:10" ht="39" thickBot="1">
      <c r="A28" s="51" t="s">
        <v>0</v>
      </c>
      <c r="B28" s="52" t="s">
        <v>1</v>
      </c>
      <c r="C28" s="52" t="s">
        <v>2</v>
      </c>
      <c r="D28" s="52" t="s">
        <v>3</v>
      </c>
      <c r="E28" s="53" t="s">
        <v>28</v>
      </c>
      <c r="F28" s="54" t="s">
        <v>37</v>
      </c>
      <c r="G28" s="54" t="s">
        <v>4</v>
      </c>
      <c r="H28" s="113" t="s">
        <v>250</v>
      </c>
      <c r="I28" s="110" t="s">
        <v>251</v>
      </c>
      <c r="J28" s="55" t="s">
        <v>94</v>
      </c>
    </row>
    <row r="29" spans="1:10" ht="13.5" thickBot="1">
      <c r="A29" s="56" t="s">
        <v>5</v>
      </c>
      <c r="B29" s="84"/>
      <c r="C29" s="84"/>
      <c r="D29" s="59"/>
      <c r="E29" s="60"/>
      <c r="F29" s="61"/>
      <c r="G29" s="61"/>
      <c r="H29" s="61"/>
      <c r="I29" s="61"/>
      <c r="J29" s="62"/>
    </row>
    <row r="30" spans="1:10" ht="12.75">
      <c r="A30" s="207" t="s">
        <v>51</v>
      </c>
      <c r="B30" s="38" t="s">
        <v>52</v>
      </c>
      <c r="C30" s="39">
        <v>37650</v>
      </c>
      <c r="D30" s="39">
        <f>C30*118%</f>
        <v>44427</v>
      </c>
      <c r="E30" s="40">
        <v>3</v>
      </c>
      <c r="F30" s="11">
        <f>E30*D30</f>
        <v>133281</v>
      </c>
      <c r="G30" s="11">
        <f>F30*6</f>
        <v>799686</v>
      </c>
      <c r="H30" s="114">
        <f>(C30*25%)*6*E30</f>
        <v>169425</v>
      </c>
      <c r="I30" s="111">
        <f>(2500+375)*6*E30</f>
        <v>51750</v>
      </c>
      <c r="J30" s="74">
        <f>SUM(G30:I30)</f>
        <v>1020861</v>
      </c>
    </row>
    <row r="31" spans="1:10" ht="12.75">
      <c r="A31" s="207" t="s">
        <v>12</v>
      </c>
      <c r="B31" s="38" t="s">
        <v>13</v>
      </c>
      <c r="C31" s="39">
        <v>20755</v>
      </c>
      <c r="D31" s="39">
        <f>C31*118%</f>
        <v>24490.899999999998</v>
      </c>
      <c r="E31" s="40">
        <v>2</v>
      </c>
      <c r="F31" s="11">
        <f>E31*D31</f>
        <v>48981.799999999996</v>
      </c>
      <c r="G31" s="11">
        <f>F31*6</f>
        <v>293890.8</v>
      </c>
      <c r="H31" s="114">
        <f>(C31*25%)*6*E31</f>
        <v>62265</v>
      </c>
      <c r="I31" s="111">
        <f>(2500+375)*6*E31</f>
        <v>34500</v>
      </c>
      <c r="J31" s="74">
        <f>SUM(G31:I31)</f>
        <v>390655.8</v>
      </c>
    </row>
    <row r="32" spans="1:10" ht="12.75">
      <c r="A32" s="207" t="s">
        <v>14</v>
      </c>
      <c r="B32" s="38" t="s">
        <v>13</v>
      </c>
      <c r="C32" s="39">
        <v>20755</v>
      </c>
      <c r="D32" s="41">
        <f>C32*118%</f>
        <v>24490.899999999998</v>
      </c>
      <c r="E32" s="40">
        <v>1</v>
      </c>
      <c r="F32" s="11">
        <f>E32*D32</f>
        <v>24490.899999999998</v>
      </c>
      <c r="G32" s="11">
        <f>F32*6</f>
        <v>146945.4</v>
      </c>
      <c r="H32" s="114">
        <f>(C32*25%)*6*E32</f>
        <v>31132.5</v>
      </c>
      <c r="I32" s="111">
        <f>(2500+375)*6*E32</f>
        <v>17250</v>
      </c>
      <c r="J32" s="95">
        <f>SUM(G32:I32)</f>
        <v>195327.9</v>
      </c>
    </row>
    <row r="33" spans="1:10" s="44" customFormat="1" ht="13.5" thickBot="1">
      <c r="A33" s="271" t="s">
        <v>58</v>
      </c>
      <c r="B33" s="272"/>
      <c r="C33" s="272"/>
      <c r="D33" s="273"/>
      <c r="E33" s="42">
        <f aca="true" t="shared" si="8" ref="E33:J33">SUM(E30:E32)</f>
        <v>6</v>
      </c>
      <c r="F33" s="43">
        <f t="shared" si="8"/>
        <v>206753.69999999998</v>
      </c>
      <c r="G33" s="43">
        <f t="shared" si="8"/>
        <v>1240522.2</v>
      </c>
      <c r="H33" s="43">
        <f t="shared" si="8"/>
        <v>262822.5</v>
      </c>
      <c r="I33" s="43">
        <f t="shared" si="8"/>
        <v>103500</v>
      </c>
      <c r="J33" s="155">
        <f t="shared" si="8"/>
        <v>1606844.7</v>
      </c>
    </row>
    <row r="34" spans="1:10" ht="13.5" thickBot="1">
      <c r="A34" s="56" t="s">
        <v>11</v>
      </c>
      <c r="B34" s="84"/>
      <c r="C34" s="84"/>
      <c r="D34" s="59"/>
      <c r="E34" s="60"/>
      <c r="F34" s="61"/>
      <c r="G34" s="61"/>
      <c r="H34" s="61"/>
      <c r="I34" s="61"/>
      <c r="J34" s="62"/>
    </row>
    <row r="35" spans="1:10" ht="12.75">
      <c r="A35" s="207" t="s">
        <v>15</v>
      </c>
      <c r="B35" s="38" t="s">
        <v>16</v>
      </c>
      <c r="C35" s="39">
        <v>25145</v>
      </c>
      <c r="D35" s="39">
        <f>C35*118%</f>
        <v>29671.1</v>
      </c>
      <c r="E35" s="40">
        <v>2</v>
      </c>
      <c r="F35" s="11">
        <f>E35*D35</f>
        <v>59342.2</v>
      </c>
      <c r="G35" s="11">
        <f>F35*6</f>
        <v>356053.19999999995</v>
      </c>
      <c r="H35" s="114">
        <v>0</v>
      </c>
      <c r="I35" s="111">
        <f>(2500+375)*6*E35</f>
        <v>34500</v>
      </c>
      <c r="J35" s="74">
        <f>SUM(G35:I35)</f>
        <v>390553.19999999995</v>
      </c>
    </row>
    <row r="36" spans="1:10" s="44" customFormat="1" ht="13.5" thickBot="1">
      <c r="A36" s="271" t="s">
        <v>58</v>
      </c>
      <c r="B36" s="272"/>
      <c r="C36" s="272"/>
      <c r="D36" s="273"/>
      <c r="E36" s="42">
        <f aca="true" t="shared" si="9" ref="E36:J36">SUM(E35:E35)</f>
        <v>2</v>
      </c>
      <c r="F36" s="45">
        <f t="shared" si="9"/>
        <v>59342.2</v>
      </c>
      <c r="G36" s="45">
        <f t="shared" si="9"/>
        <v>356053.19999999995</v>
      </c>
      <c r="H36" s="45">
        <f t="shared" si="9"/>
        <v>0</v>
      </c>
      <c r="I36" s="45">
        <f t="shared" si="9"/>
        <v>34500</v>
      </c>
      <c r="J36" s="156">
        <f t="shared" si="9"/>
        <v>390553.19999999995</v>
      </c>
    </row>
    <row r="37" spans="1:10" ht="13.5" thickBot="1">
      <c r="A37" s="56" t="s">
        <v>45</v>
      </c>
      <c r="B37" s="84"/>
      <c r="C37" s="84"/>
      <c r="D37" s="59"/>
      <c r="E37" s="60"/>
      <c r="F37" s="61"/>
      <c r="G37" s="61"/>
      <c r="H37" s="61"/>
      <c r="I37" s="61"/>
      <c r="J37" s="62"/>
    </row>
    <row r="38" spans="1:10" ht="12.75">
      <c r="A38" s="207" t="s">
        <v>68</v>
      </c>
      <c r="B38" s="38" t="s">
        <v>69</v>
      </c>
      <c r="C38" s="39">
        <v>41905</v>
      </c>
      <c r="D38" s="39">
        <f>C38*118%</f>
        <v>49447.899999999994</v>
      </c>
      <c r="E38" s="40">
        <v>1</v>
      </c>
      <c r="F38" s="11">
        <f>E38*D38</f>
        <v>49447.899999999994</v>
      </c>
      <c r="G38" s="11">
        <f>F38*6</f>
        <v>296687.39999999997</v>
      </c>
      <c r="H38" s="114">
        <v>0</v>
      </c>
      <c r="I38" s="111">
        <f>(2500+375)*6*E38</f>
        <v>17250</v>
      </c>
      <c r="J38" s="74">
        <f>SUM(G38:I38)</f>
        <v>313937.39999999997</v>
      </c>
    </row>
    <row r="39" spans="1:10" ht="12.75">
      <c r="A39" s="207" t="s">
        <v>78</v>
      </c>
      <c r="B39" s="38" t="s">
        <v>76</v>
      </c>
      <c r="C39" s="39">
        <v>25145</v>
      </c>
      <c r="D39" s="39">
        <f>C39*118%</f>
        <v>29671.1</v>
      </c>
      <c r="E39" s="40">
        <v>1</v>
      </c>
      <c r="F39" s="11">
        <f>E39*D39</f>
        <v>29671.1</v>
      </c>
      <c r="G39" s="11">
        <f>F39*6</f>
        <v>178026.59999999998</v>
      </c>
      <c r="H39" s="114">
        <v>0</v>
      </c>
      <c r="I39" s="111">
        <f>(2500+375)*6*E39</f>
        <v>17250</v>
      </c>
      <c r="J39" s="95">
        <f>SUM(G39:I39)</f>
        <v>195276.59999999998</v>
      </c>
    </row>
    <row r="40" spans="1:10" s="44" customFormat="1" ht="13.5" thickBot="1">
      <c r="A40" s="271" t="s">
        <v>58</v>
      </c>
      <c r="B40" s="272"/>
      <c r="C40" s="272"/>
      <c r="D40" s="273"/>
      <c r="E40" s="42">
        <f aca="true" t="shared" si="10" ref="E40:J40">SUM(E38:E39)</f>
        <v>2</v>
      </c>
      <c r="F40" s="45">
        <f t="shared" si="10"/>
        <v>79119</v>
      </c>
      <c r="G40" s="45">
        <f t="shared" si="10"/>
        <v>474713.99999999994</v>
      </c>
      <c r="H40" s="45">
        <f t="shared" si="10"/>
        <v>0</v>
      </c>
      <c r="I40" s="45">
        <f t="shared" si="10"/>
        <v>34500</v>
      </c>
      <c r="J40" s="156">
        <f t="shared" si="10"/>
        <v>509213.99999999994</v>
      </c>
    </row>
    <row r="41" spans="1:10" ht="13.5" thickBot="1">
      <c r="A41" s="56" t="s">
        <v>79</v>
      </c>
      <c r="B41" s="84"/>
      <c r="C41" s="84"/>
      <c r="D41" s="59"/>
      <c r="E41" s="60"/>
      <c r="F41" s="61"/>
      <c r="G41" s="61"/>
      <c r="H41" s="61"/>
      <c r="I41" s="61"/>
      <c r="J41" s="62"/>
    </row>
    <row r="42" spans="1:10" ht="12.75">
      <c r="A42" s="207" t="s">
        <v>84</v>
      </c>
      <c r="B42" s="38" t="s">
        <v>85</v>
      </c>
      <c r="C42" s="39">
        <v>19095</v>
      </c>
      <c r="D42" s="39">
        <f>C42*118%</f>
        <v>22532.1</v>
      </c>
      <c r="E42" s="40">
        <v>2</v>
      </c>
      <c r="F42" s="11">
        <f>E42*D42</f>
        <v>45064.2</v>
      </c>
      <c r="G42" s="11">
        <f>F42*6</f>
        <v>270385.19999999995</v>
      </c>
      <c r="H42" s="114">
        <v>0</v>
      </c>
      <c r="I42" s="111">
        <f>(2500+375)*6*E42</f>
        <v>34500</v>
      </c>
      <c r="J42" s="107">
        <f>SUM(G42:I42)</f>
        <v>304885.19999999995</v>
      </c>
    </row>
    <row r="43" spans="1:10" ht="12.75">
      <c r="A43" s="207" t="s">
        <v>87</v>
      </c>
      <c r="B43" s="38" t="s">
        <v>85</v>
      </c>
      <c r="C43" s="39">
        <v>19095</v>
      </c>
      <c r="D43" s="39">
        <f>C43*118%</f>
        <v>22532.1</v>
      </c>
      <c r="E43" s="40">
        <v>1</v>
      </c>
      <c r="F43" s="11">
        <f>E43*D43</f>
        <v>22532.1</v>
      </c>
      <c r="G43" s="11">
        <f>F43*6</f>
        <v>135192.59999999998</v>
      </c>
      <c r="H43" s="114">
        <v>0</v>
      </c>
      <c r="I43" s="111">
        <f>(2500+375)*6*E43</f>
        <v>17250</v>
      </c>
      <c r="J43" s="74">
        <f>SUM(G43:I43)</f>
        <v>152442.59999999998</v>
      </c>
    </row>
    <row r="44" spans="1:10" ht="12.75">
      <c r="A44" s="207" t="s">
        <v>92</v>
      </c>
      <c r="B44" s="38" t="s">
        <v>39</v>
      </c>
      <c r="C44" s="39">
        <v>15870</v>
      </c>
      <c r="D44" s="39">
        <f>C44*118%</f>
        <v>18726.6</v>
      </c>
      <c r="E44" s="40">
        <v>1</v>
      </c>
      <c r="F44" s="11">
        <f>E44*D44</f>
        <v>18726.6</v>
      </c>
      <c r="G44" s="11">
        <f>F44*6</f>
        <v>112359.59999999999</v>
      </c>
      <c r="H44" s="114">
        <v>0</v>
      </c>
      <c r="I44" s="111">
        <f>(2500+375)*6*E44</f>
        <v>17250</v>
      </c>
      <c r="J44" s="74">
        <f>SUM(G44:I44)</f>
        <v>129609.59999999999</v>
      </c>
    </row>
    <row r="45" spans="1:10" s="44" customFormat="1" ht="13.5" thickBot="1">
      <c r="A45" s="271" t="s">
        <v>58</v>
      </c>
      <c r="B45" s="272"/>
      <c r="C45" s="272"/>
      <c r="D45" s="273"/>
      <c r="E45" s="42">
        <f aca="true" t="shared" si="11" ref="E45:J45">SUM(E42:E44)</f>
        <v>4</v>
      </c>
      <c r="F45" s="45">
        <f t="shared" si="11"/>
        <v>86322.9</v>
      </c>
      <c r="G45" s="43">
        <f t="shared" si="11"/>
        <v>517937.3999999999</v>
      </c>
      <c r="H45" s="43">
        <f t="shared" si="11"/>
        <v>0</v>
      </c>
      <c r="I45" s="43">
        <f t="shared" si="11"/>
        <v>69000</v>
      </c>
      <c r="J45" s="65">
        <f t="shared" si="11"/>
        <v>586937.3999999999</v>
      </c>
    </row>
    <row r="46" spans="1:10" ht="13.5" thickBot="1">
      <c r="A46" s="293" t="s">
        <v>94</v>
      </c>
      <c r="B46" s="294"/>
      <c r="C46" s="294"/>
      <c r="D46" s="295"/>
      <c r="E46" s="32">
        <f aca="true" t="shared" si="12" ref="E46:J46">SUM(E33+E36+E40+E45)</f>
        <v>14</v>
      </c>
      <c r="F46" s="23">
        <f t="shared" si="12"/>
        <v>431537.79999999993</v>
      </c>
      <c r="G46" s="23">
        <f t="shared" si="12"/>
        <v>2589226.8</v>
      </c>
      <c r="H46" s="23">
        <f t="shared" si="12"/>
        <v>262822.5</v>
      </c>
      <c r="I46" s="23">
        <f t="shared" si="12"/>
        <v>241500</v>
      </c>
      <c r="J46" s="70">
        <f t="shared" si="12"/>
        <v>3093549.3</v>
      </c>
    </row>
    <row r="48" ht="13.5" thickBot="1"/>
    <row r="49" spans="1:10" ht="13.5" thickBot="1">
      <c r="A49" s="293" t="s">
        <v>94</v>
      </c>
      <c r="B49" s="294"/>
      <c r="C49" s="294"/>
      <c r="D49" s="295"/>
      <c r="E49" s="32">
        <f aca="true" t="shared" si="13" ref="E49:J49">SUM(E23+E46)</f>
        <v>47</v>
      </c>
      <c r="F49" s="23">
        <f t="shared" si="13"/>
        <v>1155532.6999999997</v>
      </c>
      <c r="G49" s="23">
        <f t="shared" si="13"/>
        <v>6933196.2</v>
      </c>
      <c r="H49" s="182">
        <f t="shared" si="13"/>
        <v>262822.5</v>
      </c>
      <c r="I49" s="182">
        <f t="shared" si="13"/>
        <v>810750</v>
      </c>
      <c r="J49" s="158">
        <f t="shared" si="13"/>
        <v>8006768.699999999</v>
      </c>
    </row>
  </sheetData>
  <mergeCells count="8">
    <mergeCell ref="A49:D49"/>
    <mergeCell ref="A46:D46"/>
    <mergeCell ref="A9:D9"/>
    <mergeCell ref="A22:D22"/>
    <mergeCell ref="A45:D45"/>
    <mergeCell ref="A33:D33"/>
    <mergeCell ref="A36:D36"/>
    <mergeCell ref="A40:D40"/>
  </mergeCells>
  <printOptions/>
  <pageMargins left="0.21" right="0.26" top="0.35" bottom="0.35" header="0.2" footer="0.3"/>
  <pageSetup horizontalDpi="300" verticalDpi="300" orientation="landscape" paperSize="9" scale="90" r:id="rId1"/>
  <rowBreaks count="1" manualBreakCount="1">
    <brk id="2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xSplit="1" ySplit="4" topLeftCell="G5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39.140625" style="0" customWidth="1"/>
    <col min="2" max="2" width="12.421875" style="0" bestFit="1" customWidth="1"/>
    <col min="3" max="3" width="12.28125" style="0" bestFit="1" customWidth="1"/>
    <col min="4" max="4" width="11.8515625" style="0" bestFit="1" customWidth="1"/>
    <col min="5" max="5" width="10.8515625" style="0" bestFit="1" customWidth="1"/>
    <col min="6" max="6" width="17.140625" style="0" customWidth="1"/>
    <col min="7" max="7" width="14.57421875" style="0" customWidth="1"/>
    <col min="8" max="8" width="12.8515625" style="0" bestFit="1" customWidth="1"/>
    <col min="9" max="9" width="15.57421875" style="0" bestFit="1" customWidth="1"/>
    <col min="10" max="10" width="14.57421875" style="0" bestFit="1" customWidth="1"/>
  </cols>
  <sheetData>
    <row r="1" spans="1:7" ht="16.5">
      <c r="A1" s="24" t="s">
        <v>217</v>
      </c>
      <c r="B1" s="49"/>
      <c r="C1" s="50"/>
      <c r="E1" s="30"/>
      <c r="F1" s="31"/>
      <c r="G1" s="31"/>
    </row>
    <row r="2" spans="2:7" ht="13.5" thickBot="1">
      <c r="B2" s="49"/>
      <c r="C2" s="50"/>
      <c r="E2" s="30"/>
      <c r="F2" s="31"/>
      <c r="G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45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139</v>
      </c>
      <c r="B5" s="72" t="s">
        <v>76</v>
      </c>
      <c r="C5" s="98">
        <v>25145</v>
      </c>
      <c r="D5" s="39">
        <f>C5*118%</f>
        <v>29671.1</v>
      </c>
      <c r="E5" s="40">
        <v>1</v>
      </c>
      <c r="F5" s="11">
        <f>E5*D5</f>
        <v>29671.1</v>
      </c>
      <c r="G5" s="106">
        <f>F5*6</f>
        <v>178026.59999999998</v>
      </c>
      <c r="H5" s="114">
        <v>0</v>
      </c>
      <c r="I5" s="111">
        <f>(2500+375)*6*E5</f>
        <v>17250</v>
      </c>
      <c r="J5" s="74">
        <f>SUM(G5:I5)</f>
        <v>195276.59999999998</v>
      </c>
    </row>
    <row r="6" spans="1:10" ht="12.75">
      <c r="A6" s="71" t="s">
        <v>143</v>
      </c>
      <c r="B6" s="72" t="s">
        <v>60</v>
      </c>
      <c r="C6" s="98">
        <v>32750</v>
      </c>
      <c r="D6" s="39">
        <f>C6*118%</f>
        <v>38645</v>
      </c>
      <c r="E6" s="40">
        <v>2</v>
      </c>
      <c r="F6" s="11">
        <f>E6*D6</f>
        <v>77290</v>
      </c>
      <c r="G6" s="11">
        <f>F6*6</f>
        <v>463740</v>
      </c>
      <c r="H6" s="114">
        <v>0</v>
      </c>
      <c r="I6" s="111">
        <f>(2500+375)*6*E6</f>
        <v>34500</v>
      </c>
      <c r="J6" s="74">
        <f>SUM(G6:I6)</f>
        <v>498240</v>
      </c>
    </row>
    <row r="7" spans="1:10" ht="13.5" thickBot="1">
      <c r="A7" s="285" t="s">
        <v>58</v>
      </c>
      <c r="B7" s="286"/>
      <c r="C7" s="286"/>
      <c r="D7" s="286"/>
      <c r="E7" s="63">
        <f aca="true" t="shared" si="0" ref="E7:J7">SUM(E5:E6)</f>
        <v>3</v>
      </c>
      <c r="F7" s="64">
        <f t="shared" si="0"/>
        <v>106961.1</v>
      </c>
      <c r="G7" s="115">
        <f t="shared" si="0"/>
        <v>641766.6</v>
      </c>
      <c r="H7" s="115">
        <f t="shared" si="0"/>
        <v>0</v>
      </c>
      <c r="I7" s="115">
        <f t="shared" si="0"/>
        <v>51750</v>
      </c>
      <c r="J7" s="161">
        <f t="shared" si="0"/>
        <v>693516.6</v>
      </c>
    </row>
    <row r="8" spans="1:10" ht="13.5" thickBot="1">
      <c r="A8" s="56" t="s">
        <v>79</v>
      </c>
      <c r="B8" s="57"/>
      <c r="C8" s="58"/>
      <c r="D8" s="59"/>
      <c r="E8" s="60"/>
      <c r="F8" s="61"/>
      <c r="G8" s="61"/>
      <c r="H8" s="61"/>
      <c r="I8" s="61"/>
      <c r="J8" s="62"/>
    </row>
    <row r="9" spans="1:10" ht="12.75">
      <c r="A9" s="71" t="s">
        <v>86</v>
      </c>
      <c r="B9" s="72" t="s">
        <v>23</v>
      </c>
      <c r="C9" s="86">
        <v>16520</v>
      </c>
      <c r="D9" s="39">
        <f aca="true" t="shared" si="1" ref="D9:D14">C9*118%</f>
        <v>19493.6</v>
      </c>
      <c r="E9" s="40">
        <v>1</v>
      </c>
      <c r="F9" s="11">
        <f aca="true" t="shared" si="2" ref="F9:F14">E9*D9</f>
        <v>19493.6</v>
      </c>
      <c r="G9" s="106">
        <f aca="true" t="shared" si="3" ref="G9:G14">F9*6</f>
        <v>116961.59999999999</v>
      </c>
      <c r="H9" s="114">
        <v>0</v>
      </c>
      <c r="I9" s="111">
        <f aca="true" t="shared" si="4" ref="I9:I14">(2500+375)*6*E9</f>
        <v>17250</v>
      </c>
      <c r="J9" s="74">
        <f aca="true" t="shared" si="5" ref="J9:J14">SUM(G9:I9)</f>
        <v>134211.59999999998</v>
      </c>
    </row>
    <row r="10" spans="1:10" ht="12.75">
      <c r="A10" s="71" t="s">
        <v>93</v>
      </c>
      <c r="B10" s="72" t="s">
        <v>27</v>
      </c>
      <c r="C10" s="86">
        <v>16250</v>
      </c>
      <c r="D10" s="39">
        <f t="shared" si="1"/>
        <v>19175</v>
      </c>
      <c r="E10" s="40">
        <v>1</v>
      </c>
      <c r="F10" s="11">
        <f t="shared" si="2"/>
        <v>19175</v>
      </c>
      <c r="G10" s="11">
        <f t="shared" si="3"/>
        <v>115050</v>
      </c>
      <c r="H10" s="114">
        <v>0</v>
      </c>
      <c r="I10" s="111">
        <f t="shared" si="4"/>
        <v>17250</v>
      </c>
      <c r="J10" s="74">
        <f t="shared" si="5"/>
        <v>132300</v>
      </c>
    </row>
    <row r="11" spans="1:10" ht="12.75">
      <c r="A11" s="75" t="s">
        <v>24</v>
      </c>
      <c r="B11" s="72" t="s">
        <v>25</v>
      </c>
      <c r="C11" s="86">
        <v>15470</v>
      </c>
      <c r="D11" s="39">
        <f t="shared" si="1"/>
        <v>18254.6</v>
      </c>
      <c r="E11" s="40">
        <v>1</v>
      </c>
      <c r="F11" s="11">
        <f t="shared" si="2"/>
        <v>18254.6</v>
      </c>
      <c r="G11" s="11">
        <f t="shared" si="3"/>
        <v>109527.59999999999</v>
      </c>
      <c r="H11" s="114">
        <v>0</v>
      </c>
      <c r="I11" s="111">
        <f t="shared" si="4"/>
        <v>17250</v>
      </c>
      <c r="J11" s="74">
        <f t="shared" si="5"/>
        <v>126777.59999999999</v>
      </c>
    </row>
    <row r="12" spans="1:10" ht="12.75">
      <c r="A12" s="75" t="s">
        <v>149</v>
      </c>
      <c r="B12" s="72" t="s">
        <v>27</v>
      </c>
      <c r="C12" s="86">
        <v>16250</v>
      </c>
      <c r="D12" s="39">
        <f t="shared" si="1"/>
        <v>19175</v>
      </c>
      <c r="E12" s="40">
        <v>1</v>
      </c>
      <c r="F12" s="11">
        <f t="shared" si="2"/>
        <v>19175</v>
      </c>
      <c r="G12" s="11">
        <f t="shared" si="3"/>
        <v>115050</v>
      </c>
      <c r="H12" s="114">
        <v>0</v>
      </c>
      <c r="I12" s="111">
        <f t="shared" si="4"/>
        <v>17250</v>
      </c>
      <c r="J12" s="74">
        <f t="shared" si="5"/>
        <v>132300</v>
      </c>
    </row>
    <row r="13" spans="1:10" ht="12.75">
      <c r="A13" s="71" t="s">
        <v>82</v>
      </c>
      <c r="B13" s="72" t="s">
        <v>83</v>
      </c>
      <c r="C13" s="86">
        <v>21475</v>
      </c>
      <c r="D13" s="39">
        <f t="shared" si="1"/>
        <v>25340.5</v>
      </c>
      <c r="E13" s="40">
        <v>1</v>
      </c>
      <c r="F13" s="11">
        <f t="shared" si="2"/>
        <v>25340.5</v>
      </c>
      <c r="G13" s="11">
        <f t="shared" si="3"/>
        <v>152043</v>
      </c>
      <c r="H13" s="114">
        <v>0</v>
      </c>
      <c r="I13" s="111">
        <f t="shared" si="4"/>
        <v>17250</v>
      </c>
      <c r="J13" s="74">
        <f t="shared" si="5"/>
        <v>169293</v>
      </c>
    </row>
    <row r="14" spans="1:10" ht="12.75">
      <c r="A14" s="75" t="s">
        <v>20</v>
      </c>
      <c r="B14" s="72" t="s">
        <v>21</v>
      </c>
      <c r="C14" s="86">
        <v>16260</v>
      </c>
      <c r="D14" s="39">
        <f t="shared" si="1"/>
        <v>19186.8</v>
      </c>
      <c r="E14" s="40">
        <v>2</v>
      </c>
      <c r="F14" s="11">
        <f t="shared" si="2"/>
        <v>38373.6</v>
      </c>
      <c r="G14" s="11">
        <f t="shared" si="3"/>
        <v>230241.59999999998</v>
      </c>
      <c r="H14" s="114">
        <v>0</v>
      </c>
      <c r="I14" s="111">
        <f t="shared" si="4"/>
        <v>34500</v>
      </c>
      <c r="J14" s="74">
        <f t="shared" si="5"/>
        <v>264741.6</v>
      </c>
    </row>
    <row r="15" spans="1:10" ht="13.5" thickBot="1">
      <c r="A15" s="285" t="s">
        <v>58</v>
      </c>
      <c r="B15" s="286"/>
      <c r="C15" s="286"/>
      <c r="D15" s="286"/>
      <c r="E15" s="63">
        <f aca="true" t="shared" si="6" ref="E15:J15">SUM(E9:E14)</f>
        <v>7</v>
      </c>
      <c r="F15" s="64">
        <f t="shared" si="6"/>
        <v>139812.3</v>
      </c>
      <c r="G15" s="115">
        <f t="shared" si="6"/>
        <v>838873.7999999999</v>
      </c>
      <c r="H15" s="115">
        <f t="shared" si="6"/>
        <v>0</v>
      </c>
      <c r="I15" s="115">
        <f t="shared" si="6"/>
        <v>120750</v>
      </c>
      <c r="J15" s="161">
        <f t="shared" si="6"/>
        <v>959623.7999999999</v>
      </c>
    </row>
    <row r="16" spans="1:10" ht="13.5" thickBot="1">
      <c r="A16" s="66" t="s">
        <v>94</v>
      </c>
      <c r="B16" s="67"/>
      <c r="C16" s="68"/>
      <c r="D16" s="69"/>
      <c r="E16" s="32">
        <f aca="true" t="shared" si="7" ref="E16:J16">SUM(E7+E15)</f>
        <v>10</v>
      </c>
      <c r="F16" s="23">
        <f t="shared" si="7"/>
        <v>246773.4</v>
      </c>
      <c r="G16" s="23">
        <f t="shared" si="7"/>
        <v>1480640.4</v>
      </c>
      <c r="H16" s="23">
        <f t="shared" si="7"/>
        <v>0</v>
      </c>
      <c r="I16" s="23">
        <f t="shared" si="7"/>
        <v>172500</v>
      </c>
      <c r="J16" s="158">
        <f t="shared" si="7"/>
        <v>1653140.4</v>
      </c>
    </row>
    <row r="17" spans="2:7" ht="12.75">
      <c r="B17" s="49"/>
      <c r="C17" s="50"/>
      <c r="E17" s="30"/>
      <c r="F17" s="31"/>
      <c r="G17" s="31"/>
    </row>
    <row r="19" spans="1:7" ht="16.5">
      <c r="A19" s="24" t="s">
        <v>109</v>
      </c>
      <c r="E19" s="30"/>
      <c r="F19" s="31"/>
      <c r="G19" s="31"/>
    </row>
    <row r="20" spans="5:7" ht="13.5" thickBot="1">
      <c r="E20" s="30"/>
      <c r="F20" s="31"/>
      <c r="G20" s="31"/>
    </row>
    <row r="21" spans="1:10" ht="39" thickBot="1">
      <c r="A21" s="51" t="s">
        <v>0</v>
      </c>
      <c r="B21" s="52" t="s">
        <v>1</v>
      </c>
      <c r="C21" s="52" t="s">
        <v>2</v>
      </c>
      <c r="D21" s="52" t="s">
        <v>3</v>
      </c>
      <c r="E21" s="53" t="s">
        <v>28</v>
      </c>
      <c r="F21" s="54" t="s">
        <v>37</v>
      </c>
      <c r="G21" s="54" t="s">
        <v>4</v>
      </c>
      <c r="H21" s="54" t="s">
        <v>250</v>
      </c>
      <c r="I21" s="54" t="s">
        <v>251</v>
      </c>
      <c r="J21" s="198" t="s">
        <v>94</v>
      </c>
    </row>
    <row r="22" spans="1:10" ht="13.5" thickBot="1">
      <c r="A22" s="232" t="s">
        <v>5</v>
      </c>
      <c r="B22" s="129"/>
      <c r="C22" s="84"/>
      <c r="D22" s="59"/>
      <c r="E22" s="60"/>
      <c r="F22" s="61"/>
      <c r="G22" s="61"/>
      <c r="H22" s="61"/>
      <c r="I22" s="61"/>
      <c r="J22" s="62"/>
    </row>
    <row r="23" spans="1:10" ht="12.75">
      <c r="A23" s="207" t="s">
        <v>51</v>
      </c>
      <c r="B23" s="38" t="s">
        <v>52</v>
      </c>
      <c r="C23" s="39">
        <v>37650</v>
      </c>
      <c r="D23" s="39">
        <f>C23*118%</f>
        <v>44427</v>
      </c>
      <c r="E23" s="40">
        <v>6</v>
      </c>
      <c r="F23" s="11">
        <f>E23*D23</f>
        <v>266562</v>
      </c>
      <c r="G23" s="11">
        <f>F23*6</f>
        <v>1599372</v>
      </c>
      <c r="H23" s="114">
        <f>(C23*25%)*6*E23</f>
        <v>338850</v>
      </c>
      <c r="I23" s="111">
        <f>(2500+375)*6*E23</f>
        <v>103500</v>
      </c>
      <c r="J23" s="74">
        <f>SUM(G23:I23)</f>
        <v>2041722</v>
      </c>
    </row>
    <row r="24" spans="1:10" ht="12.75">
      <c r="A24" s="207" t="s">
        <v>55</v>
      </c>
      <c r="B24" s="38" t="s">
        <v>56</v>
      </c>
      <c r="C24" s="39">
        <v>25145</v>
      </c>
      <c r="D24" s="39">
        <f>C24*118%</f>
        <v>29671.1</v>
      </c>
      <c r="E24" s="40">
        <v>3</v>
      </c>
      <c r="F24" s="11">
        <f>E24*D24</f>
        <v>89013.29999999999</v>
      </c>
      <c r="G24" s="11">
        <f>F24*6</f>
        <v>534079.7999999999</v>
      </c>
      <c r="H24" s="114">
        <f>(C24*25%)*6*E24</f>
        <v>113152.5</v>
      </c>
      <c r="I24" s="111">
        <f>(2500+375)*6*E24</f>
        <v>51750</v>
      </c>
      <c r="J24" s="74">
        <f>SUM(G24:I24)</f>
        <v>698982.2999999999</v>
      </c>
    </row>
    <row r="25" spans="1:10" ht="13.5" thickBot="1">
      <c r="A25" s="271" t="s">
        <v>58</v>
      </c>
      <c r="B25" s="272"/>
      <c r="C25" s="272"/>
      <c r="D25" s="273"/>
      <c r="E25" s="42">
        <f aca="true" t="shared" si="8" ref="E25:J25">SUM(E23:E24)</f>
        <v>9</v>
      </c>
      <c r="F25" s="43">
        <f t="shared" si="8"/>
        <v>355575.3</v>
      </c>
      <c r="G25" s="43">
        <f t="shared" si="8"/>
        <v>2133451.8</v>
      </c>
      <c r="H25" s="43">
        <f t="shared" si="8"/>
        <v>452002.5</v>
      </c>
      <c r="I25" s="43">
        <f t="shared" si="8"/>
        <v>155250</v>
      </c>
      <c r="J25" s="155">
        <f t="shared" si="8"/>
        <v>2740704.3</v>
      </c>
    </row>
    <row r="26" spans="1:10" ht="13.5" thickBot="1">
      <c r="A26" s="56" t="s">
        <v>11</v>
      </c>
      <c r="B26" s="84"/>
      <c r="C26" s="84"/>
      <c r="D26" s="59"/>
      <c r="E26" s="60"/>
      <c r="F26" s="61"/>
      <c r="G26" s="61"/>
      <c r="H26" s="61"/>
      <c r="I26" s="61"/>
      <c r="J26" s="62"/>
    </row>
    <row r="27" spans="1:10" ht="12.75">
      <c r="A27" s="207" t="s">
        <v>61</v>
      </c>
      <c r="B27" s="38" t="s">
        <v>16</v>
      </c>
      <c r="C27" s="39">
        <v>25145</v>
      </c>
      <c r="D27" s="39">
        <f>C27*118%</f>
        <v>29671.1</v>
      </c>
      <c r="E27" s="40">
        <v>1</v>
      </c>
      <c r="F27" s="11">
        <f>E27*D27</f>
        <v>29671.1</v>
      </c>
      <c r="G27" s="11">
        <f>F27*6</f>
        <v>178026.59999999998</v>
      </c>
      <c r="H27" s="114">
        <v>0</v>
      </c>
      <c r="I27" s="111">
        <f>(2500+375)*6*E27</f>
        <v>17250</v>
      </c>
      <c r="J27" s="74">
        <f>SUM(G27:I27)</f>
        <v>195276.59999999998</v>
      </c>
    </row>
    <row r="28" spans="1:10" ht="12.75">
      <c r="A28" s="207" t="s">
        <v>63</v>
      </c>
      <c r="B28" s="38" t="s">
        <v>64</v>
      </c>
      <c r="C28" s="39">
        <v>20755</v>
      </c>
      <c r="D28" s="39">
        <f>C28*118%</f>
        <v>24490.899999999998</v>
      </c>
      <c r="E28" s="40">
        <v>1</v>
      </c>
      <c r="F28" s="11">
        <f>E28*D28</f>
        <v>24490.899999999998</v>
      </c>
      <c r="G28" s="11">
        <f>F28*6</f>
        <v>146945.4</v>
      </c>
      <c r="H28" s="114">
        <v>0</v>
      </c>
      <c r="I28" s="111">
        <f>(2500+375)*6*E28</f>
        <v>17250</v>
      </c>
      <c r="J28" s="74">
        <f>SUM(G28:I28)</f>
        <v>164195.4</v>
      </c>
    </row>
    <row r="29" spans="1:10" ht="12.75">
      <c r="A29" s="207" t="s">
        <v>65</v>
      </c>
      <c r="B29" s="38" t="s">
        <v>64</v>
      </c>
      <c r="C29" s="39">
        <v>20755</v>
      </c>
      <c r="D29" s="39">
        <f>C29*118%</f>
        <v>24490.899999999998</v>
      </c>
      <c r="E29" s="40">
        <v>1</v>
      </c>
      <c r="F29" s="11">
        <f>E29*D29</f>
        <v>24490.899999999998</v>
      </c>
      <c r="G29" s="11">
        <f>F29*6</f>
        <v>146945.4</v>
      </c>
      <c r="H29" s="114">
        <v>0</v>
      </c>
      <c r="I29" s="111">
        <f>(2500+375)*6*E29</f>
        <v>17250</v>
      </c>
      <c r="J29" s="95">
        <f>SUM(G29:I29)</f>
        <v>164195.4</v>
      </c>
    </row>
    <row r="30" spans="1:10" ht="13.5" thickBot="1">
      <c r="A30" s="271" t="s">
        <v>58</v>
      </c>
      <c r="B30" s="272"/>
      <c r="C30" s="272"/>
      <c r="D30" s="273"/>
      <c r="E30" s="42">
        <f aca="true" t="shared" si="9" ref="E30:J30">SUM(E27:E29)</f>
        <v>3</v>
      </c>
      <c r="F30" s="45">
        <f t="shared" si="9"/>
        <v>78652.9</v>
      </c>
      <c r="G30" s="45">
        <f t="shared" si="9"/>
        <v>471917.4</v>
      </c>
      <c r="H30" s="45">
        <f t="shared" si="9"/>
        <v>0</v>
      </c>
      <c r="I30" s="45">
        <f t="shared" si="9"/>
        <v>51750</v>
      </c>
      <c r="J30" s="156">
        <f t="shared" si="9"/>
        <v>523667.4</v>
      </c>
    </row>
    <row r="31" spans="1:10" ht="13.5" thickBot="1">
      <c r="A31" s="56" t="s">
        <v>79</v>
      </c>
      <c r="B31" s="84"/>
      <c r="C31" s="84"/>
      <c r="D31" s="59"/>
      <c r="E31" s="60"/>
      <c r="F31" s="61"/>
      <c r="G31" s="61"/>
      <c r="H31" s="61"/>
      <c r="I31" s="61"/>
      <c r="J31" s="62"/>
    </row>
    <row r="32" spans="1:10" ht="12.75">
      <c r="A32" s="207" t="s">
        <v>80</v>
      </c>
      <c r="B32" s="38" t="s">
        <v>81</v>
      </c>
      <c r="C32" s="39">
        <v>21475</v>
      </c>
      <c r="D32" s="39">
        <f>C32*118%</f>
        <v>25340.5</v>
      </c>
      <c r="E32" s="40">
        <v>1</v>
      </c>
      <c r="F32" s="11">
        <f>E32*D32</f>
        <v>25340.5</v>
      </c>
      <c r="G32" s="11">
        <f>F32*6</f>
        <v>152043</v>
      </c>
      <c r="H32" s="114">
        <v>0</v>
      </c>
      <c r="I32" s="111">
        <f>(2500+375)*6*E32</f>
        <v>17250</v>
      </c>
      <c r="J32" s="74">
        <f>SUM(G32:I32)</f>
        <v>169293</v>
      </c>
    </row>
    <row r="33" spans="1:10" ht="12.75">
      <c r="A33" s="207" t="s">
        <v>91</v>
      </c>
      <c r="B33" s="38" t="s">
        <v>39</v>
      </c>
      <c r="C33" s="39">
        <v>15870</v>
      </c>
      <c r="D33" s="39">
        <f>C33*118%</f>
        <v>18726.6</v>
      </c>
      <c r="E33" s="40">
        <v>1</v>
      </c>
      <c r="F33" s="11">
        <f>E33*D33</f>
        <v>18726.6</v>
      </c>
      <c r="G33" s="11">
        <f>F33*6</f>
        <v>112359.59999999999</v>
      </c>
      <c r="H33" s="114">
        <v>0</v>
      </c>
      <c r="I33" s="111">
        <f>(2500+375)*6*E33</f>
        <v>17250</v>
      </c>
      <c r="J33" s="74">
        <f>SUM(G33:I33)</f>
        <v>129609.59999999999</v>
      </c>
    </row>
    <row r="34" spans="1:10" ht="13.5" thickBot="1">
      <c r="A34" s="271" t="s">
        <v>58</v>
      </c>
      <c r="B34" s="272"/>
      <c r="C34" s="272"/>
      <c r="D34" s="273"/>
      <c r="E34" s="42">
        <f aca="true" t="shared" si="10" ref="E34:J34">SUM(E32:E33)</f>
        <v>2</v>
      </c>
      <c r="F34" s="45">
        <f t="shared" si="10"/>
        <v>44067.1</v>
      </c>
      <c r="G34" s="43">
        <f t="shared" si="10"/>
        <v>264402.6</v>
      </c>
      <c r="H34" s="43">
        <f t="shared" si="10"/>
        <v>0</v>
      </c>
      <c r="I34" s="43">
        <f t="shared" si="10"/>
        <v>34500</v>
      </c>
      <c r="J34" s="155">
        <f t="shared" si="10"/>
        <v>298902.6</v>
      </c>
    </row>
    <row r="35" spans="1:10" ht="13.5" thickBot="1">
      <c r="A35" s="293" t="s">
        <v>94</v>
      </c>
      <c r="B35" s="294"/>
      <c r="C35" s="294"/>
      <c r="D35" s="295"/>
      <c r="E35" s="18">
        <f aca="true" t="shared" si="11" ref="E35:J35">SUM(E25+E30+E34)</f>
        <v>14</v>
      </c>
      <c r="F35" s="23">
        <f t="shared" si="11"/>
        <v>478295.29999999993</v>
      </c>
      <c r="G35" s="23">
        <f t="shared" si="11"/>
        <v>2869771.8</v>
      </c>
      <c r="H35" s="23">
        <f t="shared" si="11"/>
        <v>452002.5</v>
      </c>
      <c r="I35" s="23">
        <f t="shared" si="11"/>
        <v>241500</v>
      </c>
      <c r="J35" s="70">
        <f t="shared" si="11"/>
        <v>3563274.3</v>
      </c>
    </row>
    <row r="37" ht="13.5" thickBot="1"/>
    <row r="38" spans="1:10" ht="13.5" thickBot="1">
      <c r="A38" s="293" t="s">
        <v>94</v>
      </c>
      <c r="B38" s="294"/>
      <c r="C38" s="294"/>
      <c r="D38" s="295"/>
      <c r="E38" s="32">
        <f aca="true" t="shared" si="12" ref="E38:J38">SUM(E16+E35)</f>
        <v>24</v>
      </c>
      <c r="F38" s="23">
        <f t="shared" si="12"/>
        <v>725068.7</v>
      </c>
      <c r="G38" s="23">
        <f t="shared" si="12"/>
        <v>4350412.199999999</v>
      </c>
      <c r="H38" s="182">
        <f t="shared" si="12"/>
        <v>452002.5</v>
      </c>
      <c r="I38" s="182">
        <f t="shared" si="12"/>
        <v>414000</v>
      </c>
      <c r="J38" s="70">
        <f t="shared" si="12"/>
        <v>5216414.699999999</v>
      </c>
    </row>
  </sheetData>
  <mergeCells count="7">
    <mergeCell ref="A38:D38"/>
    <mergeCell ref="A35:D35"/>
    <mergeCell ref="A7:D7"/>
    <mergeCell ref="A15:D15"/>
    <mergeCell ref="A34:D34"/>
    <mergeCell ref="A25:D25"/>
    <mergeCell ref="A30:D30"/>
  </mergeCells>
  <printOptions/>
  <pageMargins left="0.21" right="0.26" top="0.2" bottom="0.35" header="0.2" footer="0.3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pane xSplit="1" ySplit="4" topLeftCell="B28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32.140625" style="0" customWidth="1"/>
    <col min="2" max="2" width="12.140625" style="0" bestFit="1" customWidth="1"/>
    <col min="3" max="3" width="16.00390625" style="0" customWidth="1"/>
    <col min="4" max="4" width="11.8515625" style="0" bestFit="1" customWidth="1"/>
    <col min="5" max="5" width="10.8515625" style="0" customWidth="1"/>
    <col min="6" max="6" width="16.28125" style="0" customWidth="1"/>
    <col min="7" max="7" width="15.57421875" style="0" customWidth="1"/>
    <col min="8" max="8" width="14.28125" style="0" customWidth="1"/>
    <col min="9" max="9" width="15.00390625" style="0" customWidth="1"/>
    <col min="10" max="10" width="17.7109375" style="0" bestFit="1" customWidth="1"/>
  </cols>
  <sheetData>
    <row r="1" spans="1:7" ht="16.5">
      <c r="A1" s="24" t="s">
        <v>218</v>
      </c>
      <c r="B1" s="49"/>
      <c r="C1" s="50"/>
      <c r="E1" s="30"/>
      <c r="F1" s="31"/>
      <c r="G1" s="31"/>
    </row>
    <row r="2" spans="2:7" ht="13.5" thickBot="1">
      <c r="B2" s="49"/>
      <c r="C2" s="50"/>
      <c r="E2" s="30"/>
      <c r="F2" s="31"/>
      <c r="G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45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174</v>
      </c>
      <c r="B5" s="72" t="s">
        <v>76</v>
      </c>
      <c r="C5" s="98">
        <v>25145</v>
      </c>
      <c r="D5" s="39">
        <f>C5*118%</f>
        <v>29671.1</v>
      </c>
      <c r="E5" s="40">
        <v>1</v>
      </c>
      <c r="F5" s="11">
        <f>E5*D5</f>
        <v>29671.1</v>
      </c>
      <c r="G5" s="106">
        <f>F5*6</f>
        <v>178026.59999999998</v>
      </c>
      <c r="H5" s="114">
        <v>0</v>
      </c>
      <c r="I5" s="111">
        <f>(2500+375)*6*E5</f>
        <v>17250</v>
      </c>
      <c r="J5" s="74">
        <f>SUM(G5:I5)</f>
        <v>195276.59999999998</v>
      </c>
    </row>
    <row r="6" spans="1:10" ht="12.75">
      <c r="A6" s="71" t="s">
        <v>143</v>
      </c>
      <c r="B6" s="72" t="s">
        <v>60</v>
      </c>
      <c r="C6" s="98">
        <v>32750</v>
      </c>
      <c r="D6" s="39">
        <f>C6*118%</f>
        <v>38645</v>
      </c>
      <c r="E6" s="40">
        <v>2</v>
      </c>
      <c r="F6" s="11">
        <f>E6*D6</f>
        <v>77290</v>
      </c>
      <c r="G6" s="11">
        <f>F6*6</f>
        <v>463740</v>
      </c>
      <c r="H6" s="114">
        <v>0</v>
      </c>
      <c r="I6" s="111">
        <f>(2500+375)*6*E6</f>
        <v>34500</v>
      </c>
      <c r="J6" s="74">
        <f>SUM(G6:I6)</f>
        <v>498240</v>
      </c>
    </row>
    <row r="7" spans="1:10" ht="13.5" thickBot="1">
      <c r="A7" s="285" t="s">
        <v>58</v>
      </c>
      <c r="B7" s="286"/>
      <c r="C7" s="286"/>
      <c r="D7" s="286"/>
      <c r="E7" s="63">
        <f aca="true" t="shared" si="0" ref="E7:J7">SUM(E5:E6)</f>
        <v>3</v>
      </c>
      <c r="F7" s="64">
        <f t="shared" si="0"/>
        <v>106961.1</v>
      </c>
      <c r="G7" s="115">
        <f t="shared" si="0"/>
        <v>641766.6</v>
      </c>
      <c r="H7" s="115">
        <f t="shared" si="0"/>
        <v>0</v>
      </c>
      <c r="I7" s="115">
        <f t="shared" si="0"/>
        <v>51750</v>
      </c>
      <c r="J7" s="161">
        <f t="shared" si="0"/>
        <v>693516.6</v>
      </c>
    </row>
    <row r="8" spans="1:10" ht="13.5" thickBot="1">
      <c r="A8" s="56" t="s">
        <v>79</v>
      </c>
      <c r="B8" s="57"/>
      <c r="C8" s="58"/>
      <c r="D8" s="59"/>
      <c r="E8" s="60"/>
      <c r="F8" s="61"/>
      <c r="G8" s="61"/>
      <c r="H8" s="61"/>
      <c r="I8" s="61"/>
      <c r="J8" s="62"/>
    </row>
    <row r="9" spans="1:10" ht="12.75">
      <c r="A9" s="71" t="s">
        <v>86</v>
      </c>
      <c r="B9" s="72" t="s">
        <v>23</v>
      </c>
      <c r="C9" s="86">
        <v>16520</v>
      </c>
      <c r="D9" s="39">
        <f aca="true" t="shared" si="1" ref="D9:D22">C9*118%</f>
        <v>19493.6</v>
      </c>
      <c r="E9" s="40">
        <v>4</v>
      </c>
      <c r="F9" s="11">
        <f aca="true" t="shared" si="2" ref="F9:F22">E9*D9</f>
        <v>77974.4</v>
      </c>
      <c r="G9" s="106">
        <f aca="true" t="shared" si="3" ref="G9:G22">F9*6</f>
        <v>467846.39999999997</v>
      </c>
      <c r="H9" s="114">
        <v>0</v>
      </c>
      <c r="I9" s="111">
        <f>(2500+375)*6*E9</f>
        <v>69000</v>
      </c>
      <c r="J9" s="74">
        <f aca="true" t="shared" si="4" ref="J9:J14">SUM(G9:I9)</f>
        <v>536846.3999999999</v>
      </c>
    </row>
    <row r="10" spans="1:10" ht="12.75">
      <c r="A10" s="71" t="s">
        <v>93</v>
      </c>
      <c r="B10" s="72" t="s">
        <v>27</v>
      </c>
      <c r="C10" s="86">
        <v>16250</v>
      </c>
      <c r="D10" s="39">
        <f t="shared" si="1"/>
        <v>19175</v>
      </c>
      <c r="E10" s="40">
        <v>1</v>
      </c>
      <c r="F10" s="11">
        <f t="shared" si="2"/>
        <v>19175</v>
      </c>
      <c r="G10" s="11">
        <f t="shared" si="3"/>
        <v>115050</v>
      </c>
      <c r="H10" s="114">
        <v>0</v>
      </c>
      <c r="I10" s="111">
        <f aca="true" t="shared" si="5" ref="I10:I22">(2500+375)*6*E10</f>
        <v>17250</v>
      </c>
      <c r="J10" s="74">
        <f t="shared" si="4"/>
        <v>132300</v>
      </c>
    </row>
    <row r="11" spans="1:10" ht="12.75">
      <c r="A11" s="75" t="s">
        <v>160</v>
      </c>
      <c r="B11" s="72" t="s">
        <v>27</v>
      </c>
      <c r="C11" s="86">
        <v>16250</v>
      </c>
      <c r="D11" s="39">
        <f t="shared" si="1"/>
        <v>19175</v>
      </c>
      <c r="E11" s="40">
        <v>1</v>
      </c>
      <c r="F11" s="11">
        <f t="shared" si="2"/>
        <v>19175</v>
      </c>
      <c r="G11" s="11">
        <f t="shared" si="3"/>
        <v>115050</v>
      </c>
      <c r="H11" s="114">
        <v>0</v>
      </c>
      <c r="I11" s="111">
        <f t="shared" si="5"/>
        <v>17250</v>
      </c>
      <c r="J11" s="74">
        <f t="shared" si="4"/>
        <v>132300</v>
      </c>
    </row>
    <row r="12" spans="1:10" ht="12.75">
      <c r="A12" s="71" t="s">
        <v>92</v>
      </c>
      <c r="B12" s="72" t="s">
        <v>39</v>
      </c>
      <c r="C12" s="86">
        <v>15870</v>
      </c>
      <c r="D12" s="39">
        <f t="shared" si="1"/>
        <v>18726.6</v>
      </c>
      <c r="E12" s="40">
        <v>1</v>
      </c>
      <c r="F12" s="11">
        <f t="shared" si="2"/>
        <v>18726.6</v>
      </c>
      <c r="G12" s="11">
        <f t="shared" si="3"/>
        <v>112359.59999999999</v>
      </c>
      <c r="H12" s="114">
        <v>0</v>
      </c>
      <c r="I12" s="111">
        <f t="shared" si="5"/>
        <v>17250</v>
      </c>
      <c r="J12" s="74">
        <f t="shared" si="4"/>
        <v>129609.59999999999</v>
      </c>
    </row>
    <row r="13" spans="1:10" ht="12.75">
      <c r="A13" s="75" t="s">
        <v>196</v>
      </c>
      <c r="B13" s="72" t="s">
        <v>21</v>
      </c>
      <c r="C13" s="86">
        <v>16260</v>
      </c>
      <c r="D13" s="39">
        <f t="shared" si="1"/>
        <v>19186.8</v>
      </c>
      <c r="E13" s="40">
        <v>1</v>
      </c>
      <c r="F13" s="11">
        <f t="shared" si="2"/>
        <v>19186.8</v>
      </c>
      <c r="G13" s="11">
        <f t="shared" si="3"/>
        <v>115120.79999999999</v>
      </c>
      <c r="H13" s="114">
        <v>0</v>
      </c>
      <c r="I13" s="111">
        <f t="shared" si="5"/>
        <v>17250</v>
      </c>
      <c r="J13" s="74">
        <f t="shared" si="4"/>
        <v>132370.8</v>
      </c>
    </row>
    <row r="14" spans="1:10" ht="12.75">
      <c r="A14" s="75" t="s">
        <v>197</v>
      </c>
      <c r="B14" s="72" t="s">
        <v>21</v>
      </c>
      <c r="C14" s="86">
        <v>16260</v>
      </c>
      <c r="D14" s="39">
        <f t="shared" si="1"/>
        <v>19186.8</v>
      </c>
      <c r="E14" s="40">
        <v>1</v>
      </c>
      <c r="F14" s="11">
        <f t="shared" si="2"/>
        <v>19186.8</v>
      </c>
      <c r="G14" s="11">
        <f t="shared" si="3"/>
        <v>115120.79999999999</v>
      </c>
      <c r="H14" s="114">
        <v>0</v>
      </c>
      <c r="I14" s="111">
        <f t="shared" si="5"/>
        <v>17250</v>
      </c>
      <c r="J14" s="74">
        <f t="shared" si="4"/>
        <v>132370.8</v>
      </c>
    </row>
    <row r="15" spans="1:10" ht="12.75">
      <c r="A15" s="75" t="s">
        <v>165</v>
      </c>
      <c r="B15" s="72" t="s">
        <v>27</v>
      </c>
      <c r="C15" s="86">
        <v>16250</v>
      </c>
      <c r="D15" s="39">
        <f t="shared" si="1"/>
        <v>19175</v>
      </c>
      <c r="E15" s="40">
        <v>1</v>
      </c>
      <c r="F15" s="11">
        <f t="shared" si="2"/>
        <v>19175</v>
      </c>
      <c r="G15" s="11">
        <f t="shared" si="3"/>
        <v>115050</v>
      </c>
      <c r="H15" s="114">
        <v>0</v>
      </c>
      <c r="I15" s="111">
        <f t="shared" si="5"/>
        <v>17250</v>
      </c>
      <c r="J15" s="74">
        <f aca="true" t="shared" si="6" ref="J15:J22">SUM(G15:I15)</f>
        <v>132300</v>
      </c>
    </row>
    <row r="16" spans="1:10" ht="12.75">
      <c r="A16" s="71" t="s">
        <v>91</v>
      </c>
      <c r="B16" s="72" t="s">
        <v>39</v>
      </c>
      <c r="C16" s="86">
        <v>15870</v>
      </c>
      <c r="D16" s="39">
        <f t="shared" si="1"/>
        <v>18726.6</v>
      </c>
      <c r="E16" s="40">
        <v>1</v>
      </c>
      <c r="F16" s="11">
        <f t="shared" si="2"/>
        <v>18726.6</v>
      </c>
      <c r="G16" s="11">
        <f t="shared" si="3"/>
        <v>112359.59999999999</v>
      </c>
      <c r="H16" s="114">
        <v>0</v>
      </c>
      <c r="I16" s="111">
        <f t="shared" si="5"/>
        <v>17250</v>
      </c>
      <c r="J16" s="74">
        <f t="shared" si="6"/>
        <v>129609.59999999999</v>
      </c>
    </row>
    <row r="17" spans="1:10" ht="12.75">
      <c r="A17" s="75" t="s">
        <v>219</v>
      </c>
      <c r="B17" s="72" t="s">
        <v>23</v>
      </c>
      <c r="C17" s="86">
        <v>16520</v>
      </c>
      <c r="D17" s="39">
        <f t="shared" si="1"/>
        <v>19493.6</v>
      </c>
      <c r="E17" s="40">
        <v>2</v>
      </c>
      <c r="F17" s="11">
        <f t="shared" si="2"/>
        <v>38987.2</v>
      </c>
      <c r="G17" s="11">
        <f t="shared" si="3"/>
        <v>233923.19999999998</v>
      </c>
      <c r="H17" s="114">
        <v>0</v>
      </c>
      <c r="I17" s="111">
        <f t="shared" si="5"/>
        <v>34500</v>
      </c>
      <c r="J17" s="74">
        <f t="shared" si="6"/>
        <v>268423.19999999995</v>
      </c>
    </row>
    <row r="18" spans="1:10" ht="12.75">
      <c r="A18" s="75" t="s">
        <v>38</v>
      </c>
      <c r="B18" s="72" t="s">
        <v>39</v>
      </c>
      <c r="C18" s="86">
        <v>15870</v>
      </c>
      <c r="D18" s="39">
        <f t="shared" si="1"/>
        <v>18726.6</v>
      </c>
      <c r="E18" s="40">
        <v>1</v>
      </c>
      <c r="F18" s="11">
        <f t="shared" si="2"/>
        <v>18726.6</v>
      </c>
      <c r="G18" s="11">
        <f t="shared" si="3"/>
        <v>112359.59999999999</v>
      </c>
      <c r="H18" s="114">
        <v>0</v>
      </c>
      <c r="I18" s="111">
        <f t="shared" si="5"/>
        <v>17250</v>
      </c>
      <c r="J18" s="74">
        <f t="shared" si="6"/>
        <v>129609.59999999999</v>
      </c>
    </row>
    <row r="19" spans="1:10" ht="12.75">
      <c r="A19" s="71" t="s">
        <v>82</v>
      </c>
      <c r="B19" s="72" t="s">
        <v>83</v>
      </c>
      <c r="C19" s="86">
        <v>21475</v>
      </c>
      <c r="D19" s="39">
        <f t="shared" si="1"/>
        <v>25340.5</v>
      </c>
      <c r="E19" s="40">
        <v>1</v>
      </c>
      <c r="F19" s="11">
        <f t="shared" si="2"/>
        <v>25340.5</v>
      </c>
      <c r="G19" s="11">
        <f t="shared" si="3"/>
        <v>152043</v>
      </c>
      <c r="H19" s="114">
        <v>0</v>
      </c>
      <c r="I19" s="111">
        <f t="shared" si="5"/>
        <v>17250</v>
      </c>
      <c r="J19" s="74">
        <f t="shared" si="6"/>
        <v>169293</v>
      </c>
    </row>
    <row r="20" spans="1:10" ht="12.75">
      <c r="A20" s="75" t="s">
        <v>135</v>
      </c>
      <c r="B20" s="72" t="s">
        <v>39</v>
      </c>
      <c r="C20" s="86">
        <v>15870</v>
      </c>
      <c r="D20" s="39">
        <f t="shared" si="1"/>
        <v>18726.6</v>
      </c>
      <c r="E20" s="40">
        <v>1</v>
      </c>
      <c r="F20" s="11">
        <f t="shared" si="2"/>
        <v>18726.6</v>
      </c>
      <c r="G20" s="11">
        <f t="shared" si="3"/>
        <v>112359.59999999999</v>
      </c>
      <c r="H20" s="114">
        <v>0</v>
      </c>
      <c r="I20" s="111">
        <f t="shared" si="5"/>
        <v>17250</v>
      </c>
      <c r="J20" s="74">
        <f t="shared" si="6"/>
        <v>129609.59999999999</v>
      </c>
    </row>
    <row r="21" spans="1:10" ht="12.75">
      <c r="A21" s="75" t="s">
        <v>20</v>
      </c>
      <c r="B21" s="72" t="s">
        <v>21</v>
      </c>
      <c r="C21" s="86">
        <v>16260</v>
      </c>
      <c r="D21" s="39">
        <f t="shared" si="1"/>
        <v>19186.8</v>
      </c>
      <c r="E21" s="40">
        <v>1</v>
      </c>
      <c r="F21" s="11">
        <f t="shared" si="2"/>
        <v>19186.8</v>
      </c>
      <c r="G21" s="11">
        <f t="shared" si="3"/>
        <v>115120.79999999999</v>
      </c>
      <c r="H21" s="114">
        <v>0</v>
      </c>
      <c r="I21" s="111">
        <f t="shared" si="5"/>
        <v>17250</v>
      </c>
      <c r="J21" s="74">
        <f t="shared" si="6"/>
        <v>132370.8</v>
      </c>
    </row>
    <row r="22" spans="1:10" ht="12.75">
      <c r="A22" s="85" t="s">
        <v>121</v>
      </c>
      <c r="B22" s="72" t="s">
        <v>39</v>
      </c>
      <c r="C22" s="86">
        <v>15870</v>
      </c>
      <c r="D22" s="39">
        <f t="shared" si="1"/>
        <v>18726.6</v>
      </c>
      <c r="E22" s="40">
        <v>1</v>
      </c>
      <c r="F22" s="11">
        <f t="shared" si="2"/>
        <v>18726.6</v>
      </c>
      <c r="G22" s="11">
        <f t="shared" si="3"/>
        <v>112359.59999999999</v>
      </c>
      <c r="H22" s="114">
        <v>0</v>
      </c>
      <c r="I22" s="111">
        <f t="shared" si="5"/>
        <v>17250</v>
      </c>
      <c r="J22" s="74">
        <f t="shared" si="6"/>
        <v>129609.59999999999</v>
      </c>
    </row>
    <row r="23" spans="1:10" ht="13.5" thickBot="1">
      <c r="A23" s="285" t="s">
        <v>58</v>
      </c>
      <c r="B23" s="286"/>
      <c r="C23" s="286"/>
      <c r="D23" s="286"/>
      <c r="E23" s="63">
        <f aca="true" t="shared" si="7" ref="E23:J23">SUM(E9:E22)</f>
        <v>18</v>
      </c>
      <c r="F23" s="64">
        <f t="shared" si="7"/>
        <v>351020.4999999999</v>
      </c>
      <c r="G23" s="115">
        <f t="shared" si="7"/>
        <v>2106123</v>
      </c>
      <c r="H23" s="115">
        <f t="shared" si="7"/>
        <v>0</v>
      </c>
      <c r="I23" s="115">
        <f t="shared" si="7"/>
        <v>310500</v>
      </c>
      <c r="J23" s="161">
        <f t="shared" si="7"/>
        <v>2416623</v>
      </c>
    </row>
    <row r="24" spans="1:10" ht="13.5" thickBot="1">
      <c r="A24" s="66" t="s">
        <v>94</v>
      </c>
      <c r="B24" s="67"/>
      <c r="C24" s="68"/>
      <c r="D24" s="69"/>
      <c r="E24" s="32">
        <f aca="true" t="shared" si="8" ref="E24:J24">SUM(E7+E23)</f>
        <v>21</v>
      </c>
      <c r="F24" s="23">
        <f t="shared" si="8"/>
        <v>457981.59999999986</v>
      </c>
      <c r="G24" s="23">
        <f t="shared" si="8"/>
        <v>2747889.6</v>
      </c>
      <c r="H24" s="23">
        <f t="shared" si="8"/>
        <v>0</v>
      </c>
      <c r="I24" s="23">
        <f t="shared" si="8"/>
        <v>362250</v>
      </c>
      <c r="J24" s="158">
        <f t="shared" si="8"/>
        <v>3110139.6</v>
      </c>
    </row>
    <row r="26" spans="1:8" s="1" customFormat="1" ht="17.25" thickBot="1">
      <c r="A26" s="4" t="s">
        <v>249</v>
      </c>
      <c r="D26" s="2"/>
      <c r="F26" s="20"/>
      <c r="G26" s="20"/>
      <c r="H26" s="3"/>
    </row>
    <row r="27" spans="1:10" ht="39" thickBot="1">
      <c r="A27" s="51" t="s">
        <v>0</v>
      </c>
      <c r="B27" s="52" t="s">
        <v>1</v>
      </c>
      <c r="C27" s="52" t="s">
        <v>2</v>
      </c>
      <c r="D27" s="52" t="s">
        <v>3</v>
      </c>
      <c r="E27" s="53" t="s">
        <v>28</v>
      </c>
      <c r="F27" s="54" t="s">
        <v>37</v>
      </c>
      <c r="G27" s="54" t="s">
        <v>4</v>
      </c>
      <c r="H27" s="113" t="s">
        <v>250</v>
      </c>
      <c r="I27" s="110" t="s">
        <v>251</v>
      </c>
      <c r="J27" s="55" t="s">
        <v>94</v>
      </c>
    </row>
    <row r="28" spans="1:10" s="1" customFormat="1" ht="13.5" thickBot="1">
      <c r="A28" s="232" t="s">
        <v>5</v>
      </c>
      <c r="B28" s="129"/>
      <c r="C28" s="84"/>
      <c r="D28" s="59"/>
      <c r="E28" s="59"/>
      <c r="F28" s="177"/>
      <c r="G28" s="177"/>
      <c r="H28" s="61"/>
      <c r="I28" s="61"/>
      <c r="J28" s="62"/>
    </row>
    <row r="29" spans="1:10" s="1" customFormat="1" ht="12.75">
      <c r="A29" s="208" t="s">
        <v>6</v>
      </c>
      <c r="B29" s="9" t="s">
        <v>7</v>
      </c>
      <c r="C29" s="10" t="s">
        <v>8</v>
      </c>
      <c r="D29" s="11">
        <f>42650*118%</f>
        <v>50327</v>
      </c>
      <c r="E29" s="12">
        <v>6</v>
      </c>
      <c r="F29" s="11">
        <f>E29*D29</f>
        <v>301962</v>
      </c>
      <c r="G29" s="11">
        <f>F29*6</f>
        <v>1811772</v>
      </c>
      <c r="H29" s="114">
        <f>(42650*25%)*6*E29</f>
        <v>383850</v>
      </c>
      <c r="I29" s="111">
        <f>(2500+375)*6*E29</f>
        <v>103500</v>
      </c>
      <c r="J29" s="74">
        <f>SUM(G29:I29)</f>
        <v>2299122</v>
      </c>
    </row>
    <row r="30" spans="1:10" s="1" customFormat="1" ht="13.5" thickBot="1">
      <c r="A30" s="208" t="s">
        <v>9</v>
      </c>
      <c r="B30" s="9" t="s">
        <v>10</v>
      </c>
      <c r="C30" s="10">
        <v>26900</v>
      </c>
      <c r="D30" s="17">
        <f>C30*118%</f>
        <v>31742</v>
      </c>
      <c r="E30" s="12">
        <v>6</v>
      </c>
      <c r="F30" s="11">
        <f>E30*D30</f>
        <v>190452</v>
      </c>
      <c r="G30" s="11">
        <f>F30*6</f>
        <v>1142712</v>
      </c>
      <c r="H30" s="114">
        <f>(C30*25%)*6*E30</f>
        <v>242100</v>
      </c>
      <c r="I30" s="111">
        <f>(2500+375)*6*E30</f>
        <v>103500</v>
      </c>
      <c r="J30" s="74">
        <f>SUM(G30:I30)</f>
        <v>1488312</v>
      </c>
    </row>
    <row r="31" spans="1:10" s="1" customFormat="1" ht="13.5" thickBot="1">
      <c r="A31" s="56" t="s">
        <v>11</v>
      </c>
      <c r="B31" s="84"/>
      <c r="C31" s="84"/>
      <c r="D31" s="150"/>
      <c r="E31" s="150"/>
      <c r="F31" s="153"/>
      <c r="G31" s="153"/>
      <c r="H31" s="153"/>
      <c r="I31" s="153"/>
      <c r="J31" s="187"/>
    </row>
    <row r="32" spans="1:10" s="1" customFormat="1" ht="13.5" thickBot="1">
      <c r="A32" s="208" t="s">
        <v>12</v>
      </c>
      <c r="B32" s="9" t="s">
        <v>13</v>
      </c>
      <c r="C32" s="10">
        <v>20755</v>
      </c>
      <c r="D32" s="17">
        <f>C32*118%</f>
        <v>24490.899999999998</v>
      </c>
      <c r="E32" s="12">
        <v>3</v>
      </c>
      <c r="F32" s="11">
        <f>E32*D32</f>
        <v>73472.7</v>
      </c>
      <c r="G32" s="178">
        <f>F32*6</f>
        <v>440836.19999999995</v>
      </c>
      <c r="H32" s="114">
        <v>0</v>
      </c>
      <c r="I32" s="111">
        <f>(2500+375)*6*E32</f>
        <v>51750</v>
      </c>
      <c r="J32" s="74">
        <f>SUM(G32:I32)</f>
        <v>492586.19999999995</v>
      </c>
    </row>
    <row r="33" spans="1:10" s="1" customFormat="1" ht="13.5" thickBot="1">
      <c r="A33" s="56" t="s">
        <v>19</v>
      </c>
      <c r="B33" s="84"/>
      <c r="C33" s="84"/>
      <c r="D33" s="150"/>
      <c r="E33" s="150"/>
      <c r="F33" s="153"/>
      <c r="G33" s="153"/>
      <c r="H33" s="153"/>
      <c r="I33" s="153"/>
      <c r="J33" s="187"/>
    </row>
    <row r="34" spans="1:10" s="1" customFormat="1" ht="12.75">
      <c r="A34" s="208" t="s">
        <v>20</v>
      </c>
      <c r="B34" s="9" t="s">
        <v>21</v>
      </c>
      <c r="C34" s="10">
        <v>16260</v>
      </c>
      <c r="D34" s="17">
        <f>C34*118%</f>
        <v>19186.8</v>
      </c>
      <c r="E34" s="12">
        <v>3</v>
      </c>
      <c r="F34" s="11">
        <f>E34*D34</f>
        <v>57560.399999999994</v>
      </c>
      <c r="G34" s="106">
        <f>F34*6</f>
        <v>345362.39999999997</v>
      </c>
      <c r="H34" s="114">
        <v>0</v>
      </c>
      <c r="I34" s="111">
        <f>(2500+375)*6*E34</f>
        <v>51750</v>
      </c>
      <c r="J34" s="74">
        <f>SUM(G34:I34)</f>
        <v>397112.39999999997</v>
      </c>
    </row>
    <row r="35" spans="1:10" s="1" customFormat="1" ht="12.75">
      <c r="A35" s="208" t="s">
        <v>22</v>
      </c>
      <c r="B35" s="9" t="s">
        <v>23</v>
      </c>
      <c r="C35" s="10">
        <v>16520</v>
      </c>
      <c r="D35" s="17">
        <f>C35*118%</f>
        <v>19493.6</v>
      </c>
      <c r="E35" s="12">
        <v>3</v>
      </c>
      <c r="F35" s="11">
        <f>E35*D35</f>
        <v>58480.799999999996</v>
      </c>
      <c r="G35" s="11">
        <f>F35*6</f>
        <v>350884.8</v>
      </c>
      <c r="H35" s="114">
        <v>0</v>
      </c>
      <c r="I35" s="111">
        <f>(2500+375)*6*E35</f>
        <v>51750</v>
      </c>
      <c r="J35" s="74">
        <f>SUM(G35:I35)</f>
        <v>402634.8</v>
      </c>
    </row>
    <row r="36" spans="1:10" s="1" customFormat="1" ht="12.75">
      <c r="A36" s="208" t="s">
        <v>24</v>
      </c>
      <c r="B36" s="9" t="s">
        <v>25</v>
      </c>
      <c r="C36" s="10">
        <v>15470</v>
      </c>
      <c r="D36" s="17">
        <f>C36*118%</f>
        <v>18254.6</v>
      </c>
      <c r="E36" s="12">
        <v>3</v>
      </c>
      <c r="F36" s="11">
        <f>E36*D36</f>
        <v>54763.799999999996</v>
      </c>
      <c r="G36" s="94">
        <f>F36*6</f>
        <v>328582.8</v>
      </c>
      <c r="H36" s="114">
        <v>0</v>
      </c>
      <c r="I36" s="111">
        <f>(2500+375)*6*E36</f>
        <v>51750</v>
      </c>
      <c r="J36" s="74">
        <f>SUM(G36:I36)</f>
        <v>380332.8</v>
      </c>
    </row>
    <row r="37" spans="1:10" s="1" customFormat="1" ht="13.5" thickBot="1">
      <c r="A37" s="277" t="s">
        <v>94</v>
      </c>
      <c r="B37" s="278"/>
      <c r="C37" s="278"/>
      <c r="D37" s="279"/>
      <c r="E37" s="185">
        <f aca="true" t="shared" si="9" ref="E37:J37">SUM(E29:E36)</f>
        <v>24</v>
      </c>
      <c r="F37" s="186">
        <f t="shared" si="9"/>
        <v>736691.7000000001</v>
      </c>
      <c r="G37" s="186">
        <f t="shared" si="9"/>
        <v>4420150.2</v>
      </c>
      <c r="H37" s="186">
        <f t="shared" si="9"/>
        <v>625950</v>
      </c>
      <c r="I37" s="186">
        <f t="shared" si="9"/>
        <v>414000</v>
      </c>
      <c r="J37" s="200">
        <f t="shared" si="9"/>
        <v>5460100.2</v>
      </c>
    </row>
    <row r="38" s="21" customFormat="1" ht="13.5" thickTop="1"/>
    <row r="39" s="21" customFormat="1" ht="16.5">
      <c r="A39" s="22" t="s">
        <v>29</v>
      </c>
    </row>
    <row r="40" spans="1:7" s="21" customFormat="1" ht="17.25" thickBot="1">
      <c r="A40" s="4"/>
      <c r="B40" s="1"/>
      <c r="C40" s="1"/>
      <c r="D40" s="2"/>
      <c r="E40" s="1"/>
      <c r="F40" s="1"/>
      <c r="G40" s="1"/>
    </row>
    <row r="41" spans="1:10" ht="39" thickBot="1">
      <c r="A41" s="51" t="s">
        <v>0</v>
      </c>
      <c r="B41" s="52" t="s">
        <v>1</v>
      </c>
      <c r="C41" s="52" t="s">
        <v>2</v>
      </c>
      <c r="D41" s="52" t="s">
        <v>3</v>
      </c>
      <c r="E41" s="53" t="s">
        <v>28</v>
      </c>
      <c r="F41" s="54" t="s">
        <v>37</v>
      </c>
      <c r="G41" s="54" t="s">
        <v>4</v>
      </c>
      <c r="H41" s="54" t="s">
        <v>250</v>
      </c>
      <c r="I41" s="113" t="s">
        <v>251</v>
      </c>
      <c r="J41" s="55" t="s">
        <v>94</v>
      </c>
    </row>
    <row r="42" spans="1:10" s="21" customFormat="1" ht="13.5" thickBot="1">
      <c r="A42" s="56" t="s">
        <v>5</v>
      </c>
      <c r="B42" s="84"/>
      <c r="C42" s="84"/>
      <c r="D42" s="59"/>
      <c r="E42" s="58"/>
      <c r="F42" s="149"/>
      <c r="G42" s="191"/>
      <c r="H42" s="61"/>
      <c r="I42" s="61"/>
      <c r="J42" s="62"/>
    </row>
    <row r="43" spans="1:10" s="21" customFormat="1" ht="12.75">
      <c r="A43" s="208" t="s">
        <v>30</v>
      </c>
      <c r="B43" s="9" t="s">
        <v>31</v>
      </c>
      <c r="C43" s="10">
        <v>50905</v>
      </c>
      <c r="D43" s="11">
        <f aca="true" t="shared" si="10" ref="D43:D48">C43*118%</f>
        <v>60067.899999999994</v>
      </c>
      <c r="E43" s="12">
        <v>3</v>
      </c>
      <c r="F43" s="11">
        <f aca="true" t="shared" si="11" ref="F43:F48">E43*D43</f>
        <v>180203.69999999998</v>
      </c>
      <c r="G43" s="11">
        <f aca="true" t="shared" si="12" ref="G43:G48">F43*6</f>
        <v>1081222.2</v>
      </c>
      <c r="H43" s="114">
        <f aca="true" t="shared" si="13" ref="H43:H48">(C43*25%)*6*E43</f>
        <v>229072.5</v>
      </c>
      <c r="I43" s="111">
        <f aca="true" t="shared" si="14" ref="I43:I48">(2500+375)*6*E43</f>
        <v>51750</v>
      </c>
      <c r="J43" s="74">
        <f aca="true" t="shared" si="15" ref="J43:J48">SUM(G43:I43)</f>
        <v>1362044.7</v>
      </c>
    </row>
    <row r="44" spans="1:10" s="21" customFormat="1" ht="12.75">
      <c r="A44" s="208" t="s">
        <v>32</v>
      </c>
      <c r="B44" s="9" t="s">
        <v>31</v>
      </c>
      <c r="C44" s="10">
        <v>50905</v>
      </c>
      <c r="D44" s="11">
        <f t="shared" si="10"/>
        <v>60067.899999999994</v>
      </c>
      <c r="E44" s="12">
        <v>3</v>
      </c>
      <c r="F44" s="11">
        <f t="shared" si="11"/>
        <v>180203.69999999998</v>
      </c>
      <c r="G44" s="11">
        <f t="shared" si="12"/>
        <v>1081222.2</v>
      </c>
      <c r="H44" s="114">
        <f t="shared" si="13"/>
        <v>229072.5</v>
      </c>
      <c r="I44" s="111">
        <f t="shared" si="14"/>
        <v>51750</v>
      </c>
      <c r="J44" s="74">
        <f t="shared" si="15"/>
        <v>1362044.7</v>
      </c>
    </row>
    <row r="45" spans="1:10" s="21" customFormat="1" ht="12.75">
      <c r="A45" s="208" t="s">
        <v>33</v>
      </c>
      <c r="B45" s="9" t="s">
        <v>34</v>
      </c>
      <c r="C45" s="10">
        <v>37650</v>
      </c>
      <c r="D45" s="11">
        <f t="shared" si="10"/>
        <v>44427</v>
      </c>
      <c r="E45" s="12">
        <v>8</v>
      </c>
      <c r="F45" s="11">
        <f t="shared" si="11"/>
        <v>355416</v>
      </c>
      <c r="G45" s="11">
        <f t="shared" si="12"/>
        <v>2132496</v>
      </c>
      <c r="H45" s="114">
        <f t="shared" si="13"/>
        <v>451800</v>
      </c>
      <c r="I45" s="111">
        <f t="shared" si="14"/>
        <v>138000</v>
      </c>
      <c r="J45" s="74">
        <f t="shared" si="15"/>
        <v>2722296</v>
      </c>
    </row>
    <row r="46" spans="1:10" s="21" customFormat="1" ht="12.75">
      <c r="A46" s="208" t="s">
        <v>35</v>
      </c>
      <c r="B46" s="9" t="s">
        <v>10</v>
      </c>
      <c r="C46" s="10">
        <v>26900</v>
      </c>
      <c r="D46" s="11">
        <f t="shared" si="10"/>
        <v>31742</v>
      </c>
      <c r="E46" s="12">
        <v>1</v>
      </c>
      <c r="F46" s="11">
        <f t="shared" si="11"/>
        <v>31742</v>
      </c>
      <c r="G46" s="11">
        <f t="shared" si="12"/>
        <v>190452</v>
      </c>
      <c r="H46" s="114">
        <f t="shared" si="13"/>
        <v>40350</v>
      </c>
      <c r="I46" s="111">
        <f t="shared" si="14"/>
        <v>17250</v>
      </c>
      <c r="J46" s="74">
        <f t="shared" si="15"/>
        <v>248052</v>
      </c>
    </row>
    <row r="47" spans="1:10" s="21" customFormat="1" ht="12.75">
      <c r="A47" s="208" t="s">
        <v>9</v>
      </c>
      <c r="B47" s="9" t="s">
        <v>10</v>
      </c>
      <c r="C47" s="10">
        <v>26900</v>
      </c>
      <c r="D47" s="11">
        <f t="shared" si="10"/>
        <v>31742</v>
      </c>
      <c r="E47" s="12">
        <v>14</v>
      </c>
      <c r="F47" s="11">
        <f t="shared" si="11"/>
        <v>444388</v>
      </c>
      <c r="G47" s="11">
        <f t="shared" si="12"/>
        <v>2666328</v>
      </c>
      <c r="H47" s="114">
        <f t="shared" si="13"/>
        <v>564900</v>
      </c>
      <c r="I47" s="111">
        <f t="shared" si="14"/>
        <v>241500</v>
      </c>
      <c r="J47" s="74">
        <f t="shared" si="15"/>
        <v>3472728</v>
      </c>
    </row>
    <row r="48" spans="1:10" s="21" customFormat="1" ht="13.5" thickBot="1">
      <c r="A48" s="208" t="s">
        <v>12</v>
      </c>
      <c r="B48" s="9" t="s">
        <v>13</v>
      </c>
      <c r="C48" s="10">
        <v>20755</v>
      </c>
      <c r="D48" s="17">
        <f t="shared" si="10"/>
        <v>24490.899999999998</v>
      </c>
      <c r="E48" s="12">
        <v>9</v>
      </c>
      <c r="F48" s="11">
        <f t="shared" si="11"/>
        <v>220418.09999999998</v>
      </c>
      <c r="G48" s="11">
        <f t="shared" si="12"/>
        <v>1322508.5999999999</v>
      </c>
      <c r="H48" s="114">
        <f t="shared" si="13"/>
        <v>280192.5</v>
      </c>
      <c r="I48" s="111">
        <f t="shared" si="14"/>
        <v>155250</v>
      </c>
      <c r="J48" s="74">
        <f t="shared" si="15"/>
        <v>1757951.0999999999</v>
      </c>
    </row>
    <row r="49" spans="1:10" s="21" customFormat="1" ht="13.5" thickBot="1">
      <c r="A49" s="56" t="s">
        <v>11</v>
      </c>
      <c r="B49" s="84"/>
      <c r="C49" s="84"/>
      <c r="D49" s="150"/>
      <c r="E49" s="151"/>
      <c r="F49" s="152"/>
      <c r="G49" s="152"/>
      <c r="H49" s="152"/>
      <c r="I49" s="152"/>
      <c r="J49" s="158"/>
    </row>
    <row r="50" spans="1:10" s="21" customFormat="1" ht="12.75">
      <c r="A50" s="208" t="s">
        <v>15</v>
      </c>
      <c r="B50" s="9" t="s">
        <v>16</v>
      </c>
      <c r="C50" s="10">
        <v>25145</v>
      </c>
      <c r="D50" s="17">
        <f>C50*118%</f>
        <v>29671.1</v>
      </c>
      <c r="E50" s="12">
        <v>2</v>
      </c>
      <c r="F50" s="11">
        <f>E50*D50</f>
        <v>59342.2</v>
      </c>
      <c r="G50" s="11">
        <f>F50*6</f>
        <v>356053.19999999995</v>
      </c>
      <c r="H50" s="114">
        <v>0</v>
      </c>
      <c r="I50" s="111">
        <f>(2500+375)*6*E50</f>
        <v>34500</v>
      </c>
      <c r="J50" s="74">
        <f>SUM(G50:I50)</f>
        <v>390553.19999999995</v>
      </c>
    </row>
    <row r="51" spans="1:10" s="21" customFormat="1" ht="13.5" thickBot="1">
      <c r="A51" s="208" t="s">
        <v>17</v>
      </c>
      <c r="B51" s="9" t="s">
        <v>18</v>
      </c>
      <c r="C51" s="10">
        <v>22595</v>
      </c>
      <c r="D51" s="17">
        <f>C51*118%</f>
        <v>26662.1</v>
      </c>
      <c r="E51" s="12">
        <v>1</v>
      </c>
      <c r="F51" s="11">
        <f>E51*D51</f>
        <v>26662.1</v>
      </c>
      <c r="G51" s="11">
        <f>F51*6</f>
        <v>159972.59999999998</v>
      </c>
      <c r="H51" s="114">
        <v>0</v>
      </c>
      <c r="I51" s="111">
        <f>(2500+375)*6*E51</f>
        <v>17250</v>
      </c>
      <c r="J51" s="74">
        <f>SUM(G51:I51)</f>
        <v>177222.59999999998</v>
      </c>
    </row>
    <row r="52" spans="1:10" s="21" customFormat="1" ht="13.5" thickBot="1">
      <c r="A52" s="293" t="s">
        <v>94</v>
      </c>
      <c r="B52" s="294"/>
      <c r="C52" s="294"/>
      <c r="D52" s="295"/>
      <c r="E52" s="185">
        <f aca="true" t="shared" si="16" ref="E52:J52">SUM(E43:E51)</f>
        <v>41</v>
      </c>
      <c r="F52" s="186">
        <f t="shared" si="16"/>
        <v>1498375.8</v>
      </c>
      <c r="G52" s="186">
        <f t="shared" si="16"/>
        <v>8990254.799999999</v>
      </c>
      <c r="H52" s="186">
        <f t="shared" si="16"/>
        <v>1795387.5</v>
      </c>
      <c r="I52" s="186">
        <f t="shared" si="16"/>
        <v>707250</v>
      </c>
      <c r="J52" s="200">
        <f t="shared" si="16"/>
        <v>11492892.299999999</v>
      </c>
    </row>
    <row r="55" spans="1:7" ht="16.5">
      <c r="A55" s="24" t="s">
        <v>108</v>
      </c>
      <c r="E55" s="30"/>
      <c r="F55" s="31"/>
      <c r="G55" s="31"/>
    </row>
    <row r="56" spans="5:7" ht="13.5" thickBot="1">
      <c r="E56" s="30"/>
      <c r="F56" s="31"/>
      <c r="G56" s="31"/>
    </row>
    <row r="57" spans="1:10" ht="39" thickBot="1">
      <c r="A57" s="51" t="s">
        <v>0</v>
      </c>
      <c r="B57" s="52" t="s">
        <v>1</v>
      </c>
      <c r="C57" s="52" t="s">
        <v>2</v>
      </c>
      <c r="D57" s="52" t="s">
        <v>3</v>
      </c>
      <c r="E57" s="53" t="s">
        <v>28</v>
      </c>
      <c r="F57" s="54" t="s">
        <v>37</v>
      </c>
      <c r="G57" s="54" t="s">
        <v>4</v>
      </c>
      <c r="H57" s="199" t="s">
        <v>250</v>
      </c>
      <c r="I57" s="199" t="s">
        <v>251</v>
      </c>
      <c r="J57" s="55" t="s">
        <v>94</v>
      </c>
    </row>
    <row r="58" spans="1:10" ht="13.5" thickBot="1">
      <c r="A58" s="56" t="s">
        <v>79</v>
      </c>
      <c r="B58" s="84"/>
      <c r="C58" s="84"/>
      <c r="D58" s="59"/>
      <c r="E58" s="60"/>
      <c r="F58" s="154"/>
      <c r="G58" s="180"/>
      <c r="H58" s="61"/>
      <c r="I58" s="61"/>
      <c r="J58" s="62"/>
    </row>
    <row r="59" spans="1:10" ht="12.75">
      <c r="A59" s="207" t="s">
        <v>82</v>
      </c>
      <c r="B59" s="38" t="s">
        <v>83</v>
      </c>
      <c r="C59" s="39">
        <v>21475</v>
      </c>
      <c r="D59" s="39">
        <f>C59*118%</f>
        <v>25340.5</v>
      </c>
      <c r="E59" s="40">
        <v>1</v>
      </c>
      <c r="F59" s="11">
        <f>E59*D59</f>
        <v>25340.5</v>
      </c>
      <c r="G59" s="11">
        <f>F59*6</f>
        <v>152043</v>
      </c>
      <c r="H59" s="114">
        <v>0</v>
      </c>
      <c r="I59" s="111">
        <f>(2500+375)*6*E59</f>
        <v>17250</v>
      </c>
      <c r="J59" s="74">
        <f>SUM(G59:I59)</f>
        <v>169293</v>
      </c>
    </row>
    <row r="60" spans="1:10" ht="12.75">
      <c r="A60" s="207" t="s">
        <v>86</v>
      </c>
      <c r="B60" s="38" t="s">
        <v>23</v>
      </c>
      <c r="C60" s="39">
        <v>16520</v>
      </c>
      <c r="D60" s="39">
        <f>C60*118%</f>
        <v>19493.6</v>
      </c>
      <c r="E60" s="40">
        <v>4</v>
      </c>
      <c r="F60" s="11">
        <f>E60*D60</f>
        <v>77974.4</v>
      </c>
      <c r="G60" s="11">
        <f>F60*6</f>
        <v>467846.39999999997</v>
      </c>
      <c r="H60" s="114">
        <v>0</v>
      </c>
      <c r="I60" s="111">
        <f>(2500+375)*6*E60</f>
        <v>69000</v>
      </c>
      <c r="J60" s="74">
        <f>SUM(G60:I60)</f>
        <v>536846.3999999999</v>
      </c>
    </row>
    <row r="61" spans="1:10" ht="13.5" thickBot="1">
      <c r="A61" s="271" t="s">
        <v>58</v>
      </c>
      <c r="B61" s="272"/>
      <c r="C61" s="272"/>
      <c r="D61" s="273"/>
      <c r="E61" s="42">
        <f aca="true" t="shared" si="17" ref="E61:J61">SUM(E59:E60)</f>
        <v>5</v>
      </c>
      <c r="F61" s="45">
        <f t="shared" si="17"/>
        <v>103314.9</v>
      </c>
      <c r="G61" s="43">
        <f t="shared" si="17"/>
        <v>619889.3999999999</v>
      </c>
      <c r="H61" s="43">
        <f t="shared" si="17"/>
        <v>0</v>
      </c>
      <c r="I61" s="43">
        <f>SUM(I59:I60)</f>
        <v>86250</v>
      </c>
      <c r="J61" s="155">
        <f t="shared" si="17"/>
        <v>706139.3999999999</v>
      </c>
    </row>
    <row r="62" spans="1:10" ht="13.5" thickBot="1">
      <c r="A62" s="293" t="s">
        <v>94</v>
      </c>
      <c r="B62" s="294"/>
      <c r="C62" s="294"/>
      <c r="D62" s="295"/>
      <c r="E62" s="18">
        <f aca="true" t="shared" si="18" ref="E62:J62">SUM(E61)</f>
        <v>5</v>
      </c>
      <c r="F62" s="23">
        <f t="shared" si="18"/>
        <v>103314.9</v>
      </c>
      <c r="G62" s="23">
        <f t="shared" si="18"/>
        <v>619889.3999999999</v>
      </c>
      <c r="H62" s="23">
        <f t="shared" si="18"/>
        <v>0</v>
      </c>
      <c r="I62" s="23">
        <f t="shared" si="18"/>
        <v>86250</v>
      </c>
      <c r="J62" s="70">
        <f t="shared" si="18"/>
        <v>706139.3999999999</v>
      </c>
    </row>
    <row r="64" ht="13.5" thickBot="1"/>
    <row r="65" spans="1:10" ht="13.5" thickBot="1">
      <c r="A65" s="293" t="s">
        <v>94</v>
      </c>
      <c r="B65" s="294"/>
      <c r="C65" s="294"/>
      <c r="D65" s="295"/>
      <c r="E65" s="32">
        <f aca="true" t="shared" si="19" ref="E65:J65">SUM(E24+E37+E52+E62)</f>
        <v>91</v>
      </c>
      <c r="F65" s="23">
        <f t="shared" si="19"/>
        <v>2796363.9999999995</v>
      </c>
      <c r="G65" s="23">
        <f t="shared" si="19"/>
        <v>16778184</v>
      </c>
      <c r="H65" s="23">
        <f t="shared" si="19"/>
        <v>2421337.5</v>
      </c>
      <c r="I65" s="23">
        <f t="shared" si="19"/>
        <v>1569750</v>
      </c>
      <c r="J65" s="70">
        <f t="shared" si="19"/>
        <v>20769271.5</v>
      </c>
    </row>
  </sheetData>
  <mergeCells count="7">
    <mergeCell ref="A61:D61"/>
    <mergeCell ref="A65:D65"/>
    <mergeCell ref="A62:D62"/>
    <mergeCell ref="A7:D7"/>
    <mergeCell ref="A23:D23"/>
    <mergeCell ref="A37:D37"/>
    <mergeCell ref="A52:D52"/>
  </mergeCells>
  <printOptions/>
  <pageMargins left="0.25" right="0.24" top="0.35" bottom="0.35" header="0.2" footer="0.3"/>
  <pageSetup horizontalDpi="300" verticalDpi="300" orientation="landscape" paperSize="9" scale="90" r:id="rId1"/>
  <rowBreaks count="1" manualBreakCount="1">
    <brk id="3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pane xSplit="1" ySplit="4" topLeftCell="G20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42.140625" style="0" customWidth="1"/>
    <col min="2" max="2" width="12.421875" style="0" bestFit="1" customWidth="1"/>
    <col min="3" max="4" width="11.8515625" style="0" bestFit="1" customWidth="1"/>
    <col min="5" max="5" width="10.8515625" style="0" customWidth="1"/>
    <col min="6" max="6" width="16.57421875" style="0" customWidth="1"/>
    <col min="7" max="7" width="14.57421875" style="0" bestFit="1" customWidth="1"/>
    <col min="8" max="9" width="12.8515625" style="0" customWidth="1"/>
    <col min="10" max="10" width="14.57421875" style="0" bestFit="1" customWidth="1"/>
  </cols>
  <sheetData>
    <row r="1" spans="1:7" ht="16.5">
      <c r="A1" s="24" t="s">
        <v>232</v>
      </c>
      <c r="B1" s="49"/>
      <c r="C1" s="83"/>
      <c r="E1" s="30"/>
      <c r="F1" s="31"/>
      <c r="G1" s="31"/>
    </row>
    <row r="2" spans="2:7" ht="13.5" thickBot="1">
      <c r="B2" s="49"/>
      <c r="C2" s="83"/>
      <c r="E2" s="30"/>
      <c r="F2" s="31"/>
      <c r="G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45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139</v>
      </c>
      <c r="B5" s="72" t="s">
        <v>76</v>
      </c>
      <c r="C5" s="103">
        <v>25145</v>
      </c>
      <c r="D5" s="39">
        <v>29671.1</v>
      </c>
      <c r="E5" s="40">
        <v>1</v>
      </c>
      <c r="F5" s="11">
        <v>29671.1</v>
      </c>
      <c r="G5" s="106">
        <v>178026.6</v>
      </c>
      <c r="H5" s="114">
        <v>0</v>
      </c>
      <c r="I5" s="111">
        <f>(2500+375)*6*E5</f>
        <v>17250</v>
      </c>
      <c r="J5" s="74">
        <f>SUM(G5:I5)</f>
        <v>195276.6</v>
      </c>
    </row>
    <row r="6" spans="1:10" ht="13.5" thickBot="1">
      <c r="A6" s="101" t="s">
        <v>58</v>
      </c>
      <c r="B6" s="102"/>
      <c r="C6" s="102"/>
      <c r="D6" s="102"/>
      <c r="E6" s="63">
        <f aca="true" t="shared" si="0" ref="E6:J6">SUM(E5)</f>
        <v>1</v>
      </c>
      <c r="F6" s="64">
        <f t="shared" si="0"/>
        <v>29671.1</v>
      </c>
      <c r="G6" s="64">
        <f t="shared" si="0"/>
        <v>178026.6</v>
      </c>
      <c r="H6" s="64">
        <f t="shared" si="0"/>
        <v>0</v>
      </c>
      <c r="I6" s="64">
        <f t="shared" si="0"/>
        <v>17250</v>
      </c>
      <c r="J6" s="64">
        <f t="shared" si="0"/>
        <v>195276.6</v>
      </c>
    </row>
    <row r="7" spans="1:10" ht="13.5" thickBot="1">
      <c r="A7" s="56" t="s">
        <v>79</v>
      </c>
      <c r="B7" s="57"/>
      <c r="C7" s="58"/>
      <c r="D7" s="59"/>
      <c r="E7" s="60"/>
      <c r="F7" s="61"/>
      <c r="G7" s="61"/>
      <c r="H7" s="61"/>
      <c r="I7" s="61"/>
      <c r="J7" s="62"/>
    </row>
    <row r="8" spans="1:10" ht="12.75">
      <c r="A8" s="75" t="s">
        <v>97</v>
      </c>
      <c r="B8" s="72" t="s">
        <v>25</v>
      </c>
      <c r="C8" s="89">
        <v>15470</v>
      </c>
      <c r="D8" s="39">
        <v>18254.6</v>
      </c>
      <c r="E8" s="40">
        <v>1</v>
      </c>
      <c r="F8" s="11">
        <v>18254.6</v>
      </c>
      <c r="G8" s="106">
        <v>109527.6</v>
      </c>
      <c r="H8" s="114">
        <v>0</v>
      </c>
      <c r="I8" s="111">
        <f>(2500+375)*6*E8</f>
        <v>17250</v>
      </c>
      <c r="J8" s="74">
        <f>SUM(G8:I8)</f>
        <v>126777.6</v>
      </c>
    </row>
    <row r="9" spans="1:10" ht="12.75">
      <c r="A9" s="71" t="s">
        <v>86</v>
      </c>
      <c r="B9" s="72" t="s">
        <v>23</v>
      </c>
      <c r="C9" s="89">
        <v>16520</v>
      </c>
      <c r="D9" s="39">
        <v>19493.6</v>
      </c>
      <c r="E9" s="40">
        <v>2</v>
      </c>
      <c r="F9" s="11">
        <v>38987.2</v>
      </c>
      <c r="G9" s="11">
        <v>233923.2</v>
      </c>
      <c r="H9" s="114">
        <v>0</v>
      </c>
      <c r="I9" s="111">
        <f>(2500+375)*6*E9</f>
        <v>34500</v>
      </c>
      <c r="J9" s="74">
        <f>SUM(G9:I9)</f>
        <v>268423.2</v>
      </c>
    </row>
    <row r="10" spans="1:10" ht="12.75">
      <c r="A10" s="71" t="s">
        <v>91</v>
      </c>
      <c r="B10" s="72" t="s">
        <v>39</v>
      </c>
      <c r="C10" s="89">
        <v>15870</v>
      </c>
      <c r="D10" s="39">
        <v>18726.6</v>
      </c>
      <c r="E10" s="40">
        <v>1</v>
      </c>
      <c r="F10" s="11">
        <v>18726.6</v>
      </c>
      <c r="G10" s="11">
        <v>112359.6</v>
      </c>
      <c r="H10" s="114">
        <v>0</v>
      </c>
      <c r="I10" s="111">
        <f>(2500+375)*6*E10</f>
        <v>17250</v>
      </c>
      <c r="J10" s="74">
        <f>SUM(G10:I10)</f>
        <v>129609.6</v>
      </c>
    </row>
    <row r="11" spans="1:10" ht="12.75">
      <c r="A11" s="90" t="s">
        <v>93</v>
      </c>
      <c r="B11" s="91" t="s">
        <v>27</v>
      </c>
      <c r="C11" s="92">
        <v>16250</v>
      </c>
      <c r="D11" s="41">
        <v>19175</v>
      </c>
      <c r="E11" s="93">
        <v>1</v>
      </c>
      <c r="F11" s="94">
        <v>19175</v>
      </c>
      <c r="G11" s="94">
        <v>115050</v>
      </c>
      <c r="H11" s="114">
        <v>0</v>
      </c>
      <c r="I11" s="111">
        <f>(2500+375)*6*E11</f>
        <v>17250</v>
      </c>
      <c r="J11" s="74">
        <f>SUM(G11:I11)</f>
        <v>132300</v>
      </c>
    </row>
    <row r="12" spans="1:10" ht="13.5" thickBot="1">
      <c r="A12" s="101" t="s">
        <v>58</v>
      </c>
      <c r="B12" s="102"/>
      <c r="C12" s="102"/>
      <c r="D12" s="102"/>
      <c r="E12" s="63">
        <f aca="true" t="shared" si="1" ref="E12:J12">SUM(E8:E11)</f>
        <v>5</v>
      </c>
      <c r="F12" s="64">
        <f t="shared" si="1"/>
        <v>95143.4</v>
      </c>
      <c r="G12" s="64">
        <f t="shared" si="1"/>
        <v>570860.4</v>
      </c>
      <c r="H12" s="64">
        <f t="shared" si="1"/>
        <v>0</v>
      </c>
      <c r="I12" s="64">
        <f t="shared" si="1"/>
        <v>86250</v>
      </c>
      <c r="J12" s="189">
        <f t="shared" si="1"/>
        <v>657110.4</v>
      </c>
    </row>
    <row r="13" spans="1:10" ht="13.5" thickBot="1">
      <c r="A13" s="66" t="s">
        <v>94</v>
      </c>
      <c r="B13" s="67"/>
      <c r="C13" s="77"/>
      <c r="D13" s="69"/>
      <c r="E13" s="32">
        <f aca="true" t="shared" si="2" ref="E13:J13">SUM(E6+E12)</f>
        <v>6</v>
      </c>
      <c r="F13" s="23">
        <f t="shared" si="2"/>
        <v>124814.5</v>
      </c>
      <c r="G13" s="23">
        <f t="shared" si="2"/>
        <v>748887</v>
      </c>
      <c r="H13" s="23">
        <f t="shared" si="2"/>
        <v>0</v>
      </c>
      <c r="I13" s="23">
        <f t="shared" si="2"/>
        <v>103500</v>
      </c>
      <c r="J13" s="70">
        <f t="shared" si="2"/>
        <v>852387</v>
      </c>
    </row>
    <row r="14" spans="5:7" ht="12.75">
      <c r="E14" s="30"/>
      <c r="F14" s="31"/>
      <c r="G14" s="31"/>
    </row>
    <row r="15" spans="1:7" ht="16.5">
      <c r="A15" s="24" t="s">
        <v>122</v>
      </c>
      <c r="E15" s="30"/>
      <c r="F15" s="31"/>
      <c r="G15" s="31"/>
    </row>
    <row r="16" spans="5:7" ht="13.5" thickBot="1">
      <c r="E16" s="30"/>
      <c r="F16" s="31"/>
      <c r="G16" s="31"/>
    </row>
    <row r="17" spans="1:10" ht="39" thickBot="1">
      <c r="A17" s="51" t="s">
        <v>0</v>
      </c>
      <c r="B17" s="52" t="s">
        <v>1</v>
      </c>
      <c r="C17" s="52" t="s">
        <v>2</v>
      </c>
      <c r="D17" s="52" t="s">
        <v>3</v>
      </c>
      <c r="E17" s="53" t="s">
        <v>28</v>
      </c>
      <c r="F17" s="54" t="s">
        <v>37</v>
      </c>
      <c r="G17" s="54" t="s">
        <v>4</v>
      </c>
      <c r="H17" s="113" t="s">
        <v>250</v>
      </c>
      <c r="I17" s="54" t="s">
        <v>251</v>
      </c>
      <c r="J17" s="198" t="s">
        <v>94</v>
      </c>
    </row>
    <row r="18" spans="1:10" ht="13.5" thickBot="1">
      <c r="A18" s="56" t="s">
        <v>5</v>
      </c>
      <c r="B18" s="84"/>
      <c r="C18" s="84"/>
      <c r="D18" s="59"/>
      <c r="E18" s="60"/>
      <c r="F18" s="61"/>
      <c r="G18" s="61"/>
      <c r="H18" s="61"/>
      <c r="I18" s="61"/>
      <c r="J18" s="62"/>
    </row>
    <row r="19" spans="1:10" ht="12.75">
      <c r="A19" s="206" t="s">
        <v>32</v>
      </c>
      <c r="B19" s="34" t="s">
        <v>31</v>
      </c>
      <c r="C19" s="35">
        <v>50905</v>
      </c>
      <c r="D19" s="35">
        <f>C19*118%</f>
        <v>60067.899999999994</v>
      </c>
      <c r="E19" s="36">
        <v>3</v>
      </c>
      <c r="F19" s="11">
        <f>E19*D19</f>
        <v>180203.69999999998</v>
      </c>
      <c r="G19" s="11">
        <f>F19*6</f>
        <v>1081222.2</v>
      </c>
      <c r="H19" s="114">
        <f>(C19*25%)*6*E19</f>
        <v>229072.5</v>
      </c>
      <c r="I19" s="106">
        <f>(2500+375)*6*E19</f>
        <v>51750</v>
      </c>
      <c r="J19" s="157">
        <f>SUM(G19:I19)</f>
        <v>1362044.7</v>
      </c>
    </row>
    <row r="20" spans="1:10" ht="12.75">
      <c r="A20" s="207" t="s">
        <v>51</v>
      </c>
      <c r="B20" s="38" t="s">
        <v>52</v>
      </c>
      <c r="C20" s="39">
        <v>37650</v>
      </c>
      <c r="D20" s="39">
        <f>C20*118%</f>
        <v>44427</v>
      </c>
      <c r="E20" s="40">
        <v>1</v>
      </c>
      <c r="F20" s="11">
        <f>E20*D20</f>
        <v>44427</v>
      </c>
      <c r="G20" s="11">
        <f>F20*6</f>
        <v>266562</v>
      </c>
      <c r="H20" s="114">
        <f>(C20*25%)*6*E20</f>
        <v>56475</v>
      </c>
      <c r="I20" s="94">
        <f>(2500+375)*6*E20</f>
        <v>17250</v>
      </c>
      <c r="J20" s="157">
        <f>SUM(G20:I20)</f>
        <v>340287</v>
      </c>
    </row>
    <row r="21" spans="1:10" ht="13.5" thickBot="1">
      <c r="A21" s="271" t="s">
        <v>58</v>
      </c>
      <c r="B21" s="272"/>
      <c r="C21" s="272"/>
      <c r="D21" s="273"/>
      <c r="E21" s="42">
        <f aca="true" t="shared" si="3" ref="E21:J21">SUM(E19:E20)</f>
        <v>4</v>
      </c>
      <c r="F21" s="43">
        <f t="shared" si="3"/>
        <v>224630.69999999998</v>
      </c>
      <c r="G21" s="43">
        <f>SUM(G19:G20)</f>
        <v>1347784.2</v>
      </c>
      <c r="H21" s="43">
        <f>SUM(H19:H20)</f>
        <v>285547.5</v>
      </c>
      <c r="I21" s="43">
        <f>SUM(I19:I20)</f>
        <v>69000</v>
      </c>
      <c r="J21" s="201">
        <f t="shared" si="3"/>
        <v>1702331.7</v>
      </c>
    </row>
    <row r="22" spans="1:10" ht="13.5" thickBot="1">
      <c r="A22" s="56" t="s">
        <v>79</v>
      </c>
      <c r="B22" s="84"/>
      <c r="C22" s="84"/>
      <c r="D22" s="59"/>
      <c r="E22" s="60"/>
      <c r="F22" s="61"/>
      <c r="G22" s="61"/>
      <c r="H22" s="61"/>
      <c r="I22" s="61"/>
      <c r="J22" s="62"/>
    </row>
    <row r="23" spans="1:10" ht="12.75">
      <c r="A23" s="207" t="s">
        <v>121</v>
      </c>
      <c r="B23" s="38" t="s">
        <v>39</v>
      </c>
      <c r="C23" s="39">
        <v>15870</v>
      </c>
      <c r="D23" s="39">
        <f>C23*118%</f>
        <v>18726.6</v>
      </c>
      <c r="E23" s="40">
        <v>1</v>
      </c>
      <c r="F23" s="11">
        <f>E23*D23</f>
        <v>18726.6</v>
      </c>
      <c r="G23" s="11">
        <f>F23*6</f>
        <v>112359.59999999999</v>
      </c>
      <c r="H23" s="114">
        <v>0</v>
      </c>
      <c r="I23" s="230">
        <f>(2500+375)*6*E23</f>
        <v>17250</v>
      </c>
      <c r="J23" s="202">
        <f>SUM(G23:I23)</f>
        <v>129609.59999999999</v>
      </c>
    </row>
    <row r="24" spans="1:10" ht="13.5" thickBot="1">
      <c r="A24" s="271" t="s">
        <v>58</v>
      </c>
      <c r="B24" s="272"/>
      <c r="C24" s="272"/>
      <c r="D24" s="273"/>
      <c r="E24" s="42">
        <f aca="true" t="shared" si="4" ref="E24:J24">SUM(E23:E23)</f>
        <v>1</v>
      </c>
      <c r="F24" s="45">
        <f t="shared" si="4"/>
        <v>18726.6</v>
      </c>
      <c r="G24" s="43">
        <f t="shared" si="4"/>
        <v>112359.59999999999</v>
      </c>
      <c r="H24" s="43">
        <f t="shared" si="4"/>
        <v>0</v>
      </c>
      <c r="I24" s="43">
        <f t="shared" si="4"/>
        <v>17250</v>
      </c>
      <c r="J24" s="155">
        <f t="shared" si="4"/>
        <v>129609.59999999999</v>
      </c>
    </row>
    <row r="25" spans="1:10" ht="13.5" thickBot="1">
      <c r="A25" s="231" t="s">
        <v>94</v>
      </c>
      <c r="B25" s="5"/>
      <c r="C25" s="5"/>
      <c r="D25" s="6"/>
      <c r="E25" s="18">
        <f aca="true" t="shared" si="5" ref="E25:J25">SUM(E21+E24)</f>
        <v>5</v>
      </c>
      <c r="F25" s="23">
        <f>SUM(F21+F24)</f>
        <v>243357.3</v>
      </c>
      <c r="G25" s="23">
        <f>SUM(G21+G24)</f>
        <v>1460143.8</v>
      </c>
      <c r="H25" s="23">
        <f>SUM(H21+H24)</f>
        <v>285547.5</v>
      </c>
      <c r="I25" s="23">
        <f t="shared" si="5"/>
        <v>86250</v>
      </c>
      <c r="J25" s="70">
        <f t="shared" si="5"/>
        <v>1831941.3</v>
      </c>
    </row>
    <row r="26" spans="5:10" ht="12.75">
      <c r="E26" s="30"/>
      <c r="F26" s="31"/>
      <c r="G26" s="31"/>
      <c r="H26" s="31"/>
      <c r="I26" s="31"/>
      <c r="J26" s="31"/>
    </row>
    <row r="27" ht="13.5" thickBot="1"/>
    <row r="28" spans="1:10" ht="13.5" thickBot="1">
      <c r="A28" s="293" t="s">
        <v>94</v>
      </c>
      <c r="B28" s="294"/>
      <c r="C28" s="294"/>
      <c r="D28" s="295"/>
      <c r="E28" s="32">
        <f aca="true" t="shared" si="6" ref="E28:J28">SUM(E25+E13)</f>
        <v>11</v>
      </c>
      <c r="F28" s="23">
        <f t="shared" si="6"/>
        <v>368171.8</v>
      </c>
      <c r="G28" s="23">
        <f t="shared" si="6"/>
        <v>2209030.8</v>
      </c>
      <c r="H28" s="182">
        <f t="shared" si="6"/>
        <v>285547.5</v>
      </c>
      <c r="I28" s="182">
        <f t="shared" si="6"/>
        <v>189750</v>
      </c>
      <c r="J28" s="158">
        <f t="shared" si="6"/>
        <v>2684328.3</v>
      </c>
    </row>
  </sheetData>
  <mergeCells count="3">
    <mergeCell ref="A21:D21"/>
    <mergeCell ref="A24:D24"/>
    <mergeCell ref="A28:D28"/>
  </mergeCells>
  <printOptions/>
  <pageMargins left="0.21" right="0.26" top="0.35" bottom="0.35" header="0.2" footer="0.3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1">
      <pane xSplit="1" ySplit="4" topLeftCell="G5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32.57421875" style="0" customWidth="1"/>
    <col min="2" max="2" width="12.421875" style="0" bestFit="1" customWidth="1"/>
    <col min="3" max="3" width="12.28125" style="0" bestFit="1" customWidth="1"/>
    <col min="4" max="4" width="11.8515625" style="0" bestFit="1" customWidth="1"/>
    <col min="5" max="5" width="10.421875" style="0" customWidth="1"/>
    <col min="6" max="6" width="16.00390625" style="0" customWidth="1"/>
    <col min="7" max="7" width="15.57421875" style="0" bestFit="1" customWidth="1"/>
    <col min="8" max="9" width="14.57421875" style="0" bestFit="1" customWidth="1"/>
    <col min="10" max="10" width="15.57421875" style="0" bestFit="1" customWidth="1"/>
  </cols>
  <sheetData>
    <row r="1" spans="1:10" ht="16.5">
      <c r="A1" s="24" t="s">
        <v>138</v>
      </c>
      <c r="B1" s="49"/>
      <c r="C1" s="50"/>
      <c r="E1" s="30"/>
      <c r="F1" s="31"/>
      <c r="G1" s="31"/>
      <c r="H1" s="31"/>
      <c r="I1" s="31"/>
      <c r="J1" s="31"/>
    </row>
    <row r="2" spans="2:10" ht="13.5" thickBot="1">
      <c r="B2" s="49"/>
      <c r="C2" s="50"/>
      <c r="E2" s="30"/>
      <c r="F2" s="31"/>
      <c r="G2" s="31"/>
      <c r="H2" s="31"/>
      <c r="I2" s="31"/>
      <c r="J2" s="31"/>
    </row>
    <row r="3" spans="1:10" ht="39" thickBot="1">
      <c r="A3" s="51" t="s">
        <v>0</v>
      </c>
      <c r="B3" s="213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54" t="s">
        <v>250</v>
      </c>
      <c r="I3" s="54" t="s">
        <v>251</v>
      </c>
      <c r="J3" s="55" t="s">
        <v>94</v>
      </c>
    </row>
    <row r="4" spans="1:10" ht="13.5" thickBot="1">
      <c r="A4" s="56" t="s">
        <v>45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s="50" customFormat="1" ht="12.75">
      <c r="A5" s="71" t="s">
        <v>77</v>
      </c>
      <c r="B5" s="214" t="s">
        <v>76</v>
      </c>
      <c r="C5" s="97">
        <v>25145</v>
      </c>
      <c r="D5" s="39">
        <f aca="true" t="shared" si="0" ref="D5:D13">C5*118%</f>
        <v>29671.1</v>
      </c>
      <c r="E5" s="40">
        <v>1</v>
      </c>
      <c r="F5" s="11">
        <f>E5*D5</f>
        <v>29671.1</v>
      </c>
      <c r="G5" s="11">
        <f aca="true" t="shared" si="1" ref="G5:G12">F5*6</f>
        <v>178026.59999999998</v>
      </c>
      <c r="H5" s="11">
        <v>0</v>
      </c>
      <c r="I5" s="11">
        <f>(2500+375)*6*E5</f>
        <v>17250</v>
      </c>
      <c r="J5" s="74">
        <f>SUM(G5:I5)</f>
        <v>195276.59999999998</v>
      </c>
    </row>
    <row r="6" spans="1:10" s="50" customFormat="1" ht="12.75">
      <c r="A6" s="71" t="s">
        <v>139</v>
      </c>
      <c r="B6" s="217" t="s">
        <v>76</v>
      </c>
      <c r="C6" s="98">
        <v>25145</v>
      </c>
      <c r="D6" s="39">
        <f t="shared" si="0"/>
        <v>29671.1</v>
      </c>
      <c r="E6" s="40">
        <v>1</v>
      </c>
      <c r="F6" s="11">
        <f aca="true" t="shared" si="2" ref="F6:F13">E6*D6</f>
        <v>29671.1</v>
      </c>
      <c r="G6" s="11">
        <f t="shared" si="1"/>
        <v>178026.59999999998</v>
      </c>
      <c r="H6" s="11">
        <v>0</v>
      </c>
      <c r="I6" s="11">
        <f aca="true" t="shared" si="3" ref="I6:I13">(2500+375)*6*E6</f>
        <v>17250</v>
      </c>
      <c r="J6" s="74">
        <f aca="true" t="shared" si="4" ref="J6:J13">SUM(G6:I6)</f>
        <v>195276.59999999998</v>
      </c>
    </row>
    <row r="7" spans="1:10" s="50" customFormat="1" ht="12.75">
      <c r="A7" s="71" t="s">
        <v>140</v>
      </c>
      <c r="B7" s="217" t="s">
        <v>76</v>
      </c>
      <c r="C7" s="98">
        <v>25145</v>
      </c>
      <c r="D7" s="39">
        <f t="shared" si="0"/>
        <v>29671.1</v>
      </c>
      <c r="E7" s="40">
        <v>1</v>
      </c>
      <c r="F7" s="11">
        <f t="shared" si="2"/>
        <v>29671.1</v>
      </c>
      <c r="G7" s="11">
        <f t="shared" si="1"/>
        <v>178026.59999999998</v>
      </c>
      <c r="H7" s="11">
        <v>0</v>
      </c>
      <c r="I7" s="11">
        <f t="shared" si="3"/>
        <v>17250</v>
      </c>
      <c r="J7" s="74">
        <f t="shared" si="4"/>
        <v>195276.59999999998</v>
      </c>
    </row>
    <row r="8" spans="1:10" s="50" customFormat="1" ht="12.75">
      <c r="A8" s="71" t="s">
        <v>141</v>
      </c>
      <c r="B8" s="217" t="s">
        <v>76</v>
      </c>
      <c r="C8" s="98">
        <v>25145</v>
      </c>
      <c r="D8" s="39">
        <f t="shared" si="0"/>
        <v>29671.1</v>
      </c>
      <c r="E8" s="40">
        <v>1</v>
      </c>
      <c r="F8" s="11">
        <f t="shared" si="2"/>
        <v>29671.1</v>
      </c>
      <c r="G8" s="11">
        <f t="shared" si="1"/>
        <v>178026.59999999998</v>
      </c>
      <c r="H8" s="11">
        <v>0</v>
      </c>
      <c r="I8" s="11">
        <f t="shared" si="3"/>
        <v>17250</v>
      </c>
      <c r="J8" s="74">
        <f t="shared" si="4"/>
        <v>195276.59999999998</v>
      </c>
    </row>
    <row r="9" spans="1:10" s="50" customFormat="1" ht="12.75">
      <c r="A9" s="71" t="s">
        <v>142</v>
      </c>
      <c r="B9" s="217" t="s">
        <v>60</v>
      </c>
      <c r="C9" s="98">
        <v>32750</v>
      </c>
      <c r="D9" s="39">
        <f t="shared" si="0"/>
        <v>38645</v>
      </c>
      <c r="E9" s="40">
        <v>1</v>
      </c>
      <c r="F9" s="11">
        <f t="shared" si="2"/>
        <v>38645</v>
      </c>
      <c r="G9" s="11">
        <f t="shared" si="1"/>
        <v>231870</v>
      </c>
      <c r="H9" s="11">
        <v>0</v>
      </c>
      <c r="I9" s="11">
        <f t="shared" si="3"/>
        <v>17250</v>
      </c>
      <c r="J9" s="74">
        <f t="shared" si="4"/>
        <v>249120</v>
      </c>
    </row>
    <row r="10" spans="1:10" s="50" customFormat="1" ht="12.75">
      <c r="A10" s="71" t="s">
        <v>143</v>
      </c>
      <c r="B10" s="217" t="s">
        <v>60</v>
      </c>
      <c r="C10" s="98">
        <v>32750</v>
      </c>
      <c r="D10" s="39">
        <f t="shared" si="0"/>
        <v>38645</v>
      </c>
      <c r="E10" s="40">
        <v>1</v>
      </c>
      <c r="F10" s="11">
        <f t="shared" si="2"/>
        <v>38645</v>
      </c>
      <c r="G10" s="11">
        <f t="shared" si="1"/>
        <v>231870</v>
      </c>
      <c r="H10" s="11">
        <v>0</v>
      </c>
      <c r="I10" s="11">
        <f t="shared" si="3"/>
        <v>17250</v>
      </c>
      <c r="J10" s="74">
        <f t="shared" si="4"/>
        <v>249120</v>
      </c>
    </row>
    <row r="11" spans="1:10" s="50" customFormat="1" ht="12.75">
      <c r="A11" s="71" t="s">
        <v>74</v>
      </c>
      <c r="B11" s="217" t="s">
        <v>60</v>
      </c>
      <c r="C11" s="98">
        <v>32750</v>
      </c>
      <c r="D11" s="39">
        <f t="shared" si="0"/>
        <v>38645</v>
      </c>
      <c r="E11" s="40">
        <v>2</v>
      </c>
      <c r="F11" s="11">
        <f t="shared" si="2"/>
        <v>77290</v>
      </c>
      <c r="G11" s="11">
        <f t="shared" si="1"/>
        <v>463740</v>
      </c>
      <c r="H11" s="11">
        <v>0</v>
      </c>
      <c r="I11" s="11">
        <f t="shared" si="3"/>
        <v>34500</v>
      </c>
      <c r="J11" s="74">
        <f t="shared" si="4"/>
        <v>498240</v>
      </c>
    </row>
    <row r="12" spans="1:10" s="50" customFormat="1" ht="12.75">
      <c r="A12" s="71" t="s">
        <v>144</v>
      </c>
      <c r="B12" s="217" t="s">
        <v>76</v>
      </c>
      <c r="C12" s="98">
        <v>25145</v>
      </c>
      <c r="D12" s="39">
        <f t="shared" si="0"/>
        <v>29671.1</v>
      </c>
      <c r="E12" s="40">
        <v>3</v>
      </c>
      <c r="F12" s="11">
        <f>E12*D12</f>
        <v>89013.29999999999</v>
      </c>
      <c r="G12" s="11">
        <f t="shared" si="1"/>
        <v>534079.7999999999</v>
      </c>
      <c r="H12" s="11">
        <v>0</v>
      </c>
      <c r="I12" s="11">
        <f t="shared" si="3"/>
        <v>51750</v>
      </c>
      <c r="J12" s="74">
        <f t="shared" si="4"/>
        <v>585829.7999999999</v>
      </c>
    </row>
    <row r="13" spans="1:10" s="50" customFormat="1" ht="12.75">
      <c r="A13" s="90" t="s">
        <v>145</v>
      </c>
      <c r="B13" s="217" t="s">
        <v>76</v>
      </c>
      <c r="C13" s="98">
        <v>25145</v>
      </c>
      <c r="D13" s="39">
        <f t="shared" si="0"/>
        <v>29671.1</v>
      </c>
      <c r="E13" s="40">
        <v>2</v>
      </c>
      <c r="F13" s="11">
        <f t="shared" si="2"/>
        <v>59342.2</v>
      </c>
      <c r="G13" s="11">
        <f>F13*6</f>
        <v>356053.19999999995</v>
      </c>
      <c r="H13" s="11">
        <v>0</v>
      </c>
      <c r="I13" s="11">
        <f t="shared" si="3"/>
        <v>34500</v>
      </c>
      <c r="J13" s="74">
        <f t="shared" si="4"/>
        <v>390553.19999999995</v>
      </c>
    </row>
    <row r="14" spans="1:10" s="44" customFormat="1" ht="13.5" thickBot="1">
      <c r="A14" s="285" t="s">
        <v>58</v>
      </c>
      <c r="B14" s="286"/>
      <c r="C14" s="286"/>
      <c r="D14" s="286"/>
      <c r="E14" s="63">
        <f aca="true" t="shared" si="5" ref="E14:J14">SUM(E5:E13)</f>
        <v>13</v>
      </c>
      <c r="F14" s="64">
        <f t="shared" si="5"/>
        <v>421619.9</v>
      </c>
      <c r="G14" s="115">
        <f t="shared" si="5"/>
        <v>2529719.3999999994</v>
      </c>
      <c r="H14" s="115">
        <f t="shared" si="5"/>
        <v>0</v>
      </c>
      <c r="I14" s="115">
        <f t="shared" si="5"/>
        <v>224250</v>
      </c>
      <c r="J14" s="65">
        <f t="shared" si="5"/>
        <v>2753969.3999999994</v>
      </c>
    </row>
    <row r="15" spans="1:12" s="50" customFormat="1" ht="13.5" thickBot="1">
      <c r="A15" s="56" t="s">
        <v>79</v>
      </c>
      <c r="B15" s="57"/>
      <c r="C15" s="58"/>
      <c r="D15" s="59"/>
      <c r="E15" s="60"/>
      <c r="F15" s="61"/>
      <c r="G15" s="61"/>
      <c r="H15" s="61"/>
      <c r="I15" s="61"/>
      <c r="J15" s="62"/>
      <c r="K15"/>
      <c r="L15"/>
    </row>
    <row r="16" spans="1:10" s="50" customFormat="1" ht="12.75">
      <c r="A16" s="104" t="s">
        <v>80</v>
      </c>
      <c r="B16" s="72" t="s">
        <v>81</v>
      </c>
      <c r="C16" s="86">
        <v>21475</v>
      </c>
      <c r="D16" s="39">
        <f aca="true" t="shared" si="6" ref="D16:D22">C16*118%</f>
        <v>25340.5</v>
      </c>
      <c r="E16" s="40">
        <v>1</v>
      </c>
      <c r="F16" s="11">
        <f aca="true" t="shared" si="7" ref="F16:F22">E16*D16</f>
        <v>25340.5</v>
      </c>
      <c r="G16" s="11">
        <f aca="true" t="shared" si="8" ref="G16:G22">F16*6</f>
        <v>152043</v>
      </c>
      <c r="H16" s="11">
        <v>0</v>
      </c>
      <c r="I16" s="11">
        <f>(2500+375)*6*E16</f>
        <v>17250</v>
      </c>
      <c r="J16" s="74">
        <f aca="true" t="shared" si="9" ref="J16:J22">SUM(G16:I16)</f>
        <v>169293</v>
      </c>
    </row>
    <row r="17" spans="1:10" s="50" customFormat="1" ht="12.75">
      <c r="A17" s="71" t="s">
        <v>86</v>
      </c>
      <c r="B17" s="72" t="s">
        <v>23</v>
      </c>
      <c r="C17" s="86">
        <v>16520</v>
      </c>
      <c r="D17" s="39">
        <f t="shared" si="6"/>
        <v>19493.6</v>
      </c>
      <c r="E17" s="40">
        <v>4</v>
      </c>
      <c r="F17" s="11">
        <f t="shared" si="7"/>
        <v>77974.4</v>
      </c>
      <c r="G17" s="11">
        <f t="shared" si="8"/>
        <v>467846.39999999997</v>
      </c>
      <c r="H17" s="11">
        <v>0</v>
      </c>
      <c r="I17" s="11">
        <f aca="true" t="shared" si="10" ref="I17:I22">(2500+375)*6*E17</f>
        <v>69000</v>
      </c>
      <c r="J17" s="74">
        <f t="shared" si="9"/>
        <v>536846.3999999999</v>
      </c>
    </row>
    <row r="18" spans="1:10" s="50" customFormat="1" ht="12.75">
      <c r="A18" s="75" t="s">
        <v>146</v>
      </c>
      <c r="B18" s="72" t="s">
        <v>81</v>
      </c>
      <c r="C18" s="86">
        <v>21475</v>
      </c>
      <c r="D18" s="39">
        <f t="shared" si="6"/>
        <v>25340.5</v>
      </c>
      <c r="E18" s="40">
        <v>2</v>
      </c>
      <c r="F18" s="11">
        <f t="shared" si="7"/>
        <v>50681</v>
      </c>
      <c r="G18" s="11">
        <f t="shared" si="8"/>
        <v>304086</v>
      </c>
      <c r="H18" s="11">
        <v>0</v>
      </c>
      <c r="I18" s="11">
        <f t="shared" si="10"/>
        <v>34500</v>
      </c>
      <c r="J18" s="74">
        <f t="shared" si="9"/>
        <v>338586</v>
      </c>
    </row>
    <row r="19" spans="1:10" s="50" customFormat="1" ht="12.75">
      <c r="A19" s="75" t="s">
        <v>24</v>
      </c>
      <c r="B19" s="72" t="s">
        <v>25</v>
      </c>
      <c r="C19" s="86">
        <v>15470</v>
      </c>
      <c r="D19" s="39">
        <f t="shared" si="6"/>
        <v>18254.6</v>
      </c>
      <c r="E19" s="40">
        <v>16</v>
      </c>
      <c r="F19" s="11">
        <f t="shared" si="7"/>
        <v>292073.6</v>
      </c>
      <c r="G19" s="11">
        <f t="shared" si="8"/>
        <v>1752441.5999999999</v>
      </c>
      <c r="H19" s="11">
        <v>0</v>
      </c>
      <c r="I19" s="11">
        <f t="shared" si="10"/>
        <v>276000</v>
      </c>
      <c r="J19" s="74">
        <f t="shared" si="9"/>
        <v>2028441.5999999999</v>
      </c>
    </row>
    <row r="20" spans="1:10" s="50" customFormat="1" ht="12.75">
      <c r="A20" s="71" t="s">
        <v>92</v>
      </c>
      <c r="B20" s="72" t="s">
        <v>39</v>
      </c>
      <c r="C20" s="86">
        <v>15870</v>
      </c>
      <c r="D20" s="39">
        <f t="shared" si="6"/>
        <v>18726.6</v>
      </c>
      <c r="E20" s="40">
        <v>7</v>
      </c>
      <c r="F20" s="11">
        <f t="shared" si="7"/>
        <v>131086.19999999998</v>
      </c>
      <c r="G20" s="11">
        <f t="shared" si="8"/>
        <v>786517.2</v>
      </c>
      <c r="H20" s="11">
        <v>0</v>
      </c>
      <c r="I20" s="11">
        <f t="shared" si="10"/>
        <v>120750</v>
      </c>
      <c r="J20" s="74">
        <f t="shared" si="9"/>
        <v>907267.2</v>
      </c>
    </row>
    <row r="21" spans="1:10" s="50" customFormat="1" ht="12.75">
      <c r="A21" s="71" t="s">
        <v>84</v>
      </c>
      <c r="B21" s="72" t="s">
        <v>85</v>
      </c>
      <c r="C21" s="86">
        <v>19095</v>
      </c>
      <c r="D21" s="39">
        <f t="shared" si="6"/>
        <v>22532.1</v>
      </c>
      <c r="E21" s="40">
        <v>1</v>
      </c>
      <c r="F21" s="11">
        <f t="shared" si="7"/>
        <v>22532.1</v>
      </c>
      <c r="G21" s="11">
        <f t="shared" si="8"/>
        <v>135192.59999999998</v>
      </c>
      <c r="H21" s="11">
        <v>0</v>
      </c>
      <c r="I21" s="11">
        <f t="shared" si="10"/>
        <v>17250</v>
      </c>
      <c r="J21" s="74">
        <f t="shared" si="9"/>
        <v>152442.59999999998</v>
      </c>
    </row>
    <row r="22" spans="1:10" s="50" customFormat="1" ht="12.75">
      <c r="A22" s="218" t="s">
        <v>147</v>
      </c>
      <c r="B22" s="72" t="s">
        <v>21</v>
      </c>
      <c r="C22" s="86">
        <v>16260</v>
      </c>
      <c r="D22" s="39">
        <f t="shared" si="6"/>
        <v>19186.8</v>
      </c>
      <c r="E22" s="40">
        <v>1</v>
      </c>
      <c r="F22" s="11">
        <f t="shared" si="7"/>
        <v>19186.8</v>
      </c>
      <c r="G22" s="11">
        <f t="shared" si="8"/>
        <v>115120.79999999999</v>
      </c>
      <c r="H22" s="11">
        <v>0</v>
      </c>
      <c r="I22" s="11">
        <f t="shared" si="10"/>
        <v>17250</v>
      </c>
      <c r="J22" s="74">
        <f t="shared" si="9"/>
        <v>132370.8</v>
      </c>
    </row>
    <row r="23" spans="1:10" s="44" customFormat="1" ht="13.5" thickBot="1">
      <c r="A23" s="285" t="s">
        <v>58</v>
      </c>
      <c r="B23" s="286"/>
      <c r="C23" s="286"/>
      <c r="D23" s="286"/>
      <c r="E23" s="63">
        <f aca="true" t="shared" si="11" ref="E23:J23">SUM(E16:E22)</f>
        <v>32</v>
      </c>
      <c r="F23" s="64">
        <f t="shared" si="11"/>
        <v>618874.6</v>
      </c>
      <c r="G23" s="115">
        <f t="shared" si="11"/>
        <v>3713247.6</v>
      </c>
      <c r="H23" s="115">
        <f t="shared" si="11"/>
        <v>0</v>
      </c>
      <c r="I23" s="115">
        <f t="shared" si="11"/>
        <v>552000</v>
      </c>
      <c r="J23" s="65">
        <f t="shared" si="11"/>
        <v>4265247.600000001</v>
      </c>
    </row>
    <row r="24" spans="1:10" s="44" customFormat="1" ht="13.5" thickBot="1">
      <c r="A24" s="290" t="s">
        <v>94</v>
      </c>
      <c r="B24" s="291"/>
      <c r="C24" s="291"/>
      <c r="D24" s="292"/>
      <c r="E24" s="32">
        <f aca="true" t="shared" si="12" ref="E24:J24">SUM(E14+E23)</f>
        <v>45</v>
      </c>
      <c r="F24" s="23">
        <f t="shared" si="12"/>
        <v>1040494.5</v>
      </c>
      <c r="G24" s="23">
        <f t="shared" si="12"/>
        <v>6242967</v>
      </c>
      <c r="H24" s="23">
        <f t="shared" si="12"/>
        <v>0</v>
      </c>
      <c r="I24" s="23">
        <f t="shared" si="12"/>
        <v>776250</v>
      </c>
      <c r="J24" s="70">
        <f t="shared" si="12"/>
        <v>7019217</v>
      </c>
    </row>
    <row r="25" spans="2:10" ht="12.75">
      <c r="B25" s="49"/>
      <c r="C25" s="50"/>
      <c r="E25" s="30"/>
      <c r="F25" s="31"/>
      <c r="G25" s="31"/>
      <c r="H25" s="31"/>
      <c r="I25" s="31"/>
      <c r="J25" s="31"/>
    </row>
    <row r="27" spans="1:10" ht="16.5">
      <c r="A27" s="24" t="s">
        <v>50</v>
      </c>
      <c r="E27" s="30"/>
      <c r="F27" s="31"/>
      <c r="G27" s="31"/>
      <c r="H27" s="31"/>
      <c r="I27" s="31"/>
      <c r="J27" s="31"/>
    </row>
    <row r="28" spans="5:10" ht="13.5" thickBot="1">
      <c r="E28" s="30"/>
      <c r="F28" s="31"/>
      <c r="G28" s="31"/>
      <c r="H28" s="31"/>
      <c r="I28" s="31"/>
      <c r="J28" s="31"/>
    </row>
    <row r="29" spans="1:10" ht="39" thickBot="1">
      <c r="A29" s="51" t="s">
        <v>0</v>
      </c>
      <c r="B29" s="52" t="s">
        <v>1</v>
      </c>
      <c r="C29" s="52" t="s">
        <v>2</v>
      </c>
      <c r="D29" s="52" t="s">
        <v>3</v>
      </c>
      <c r="E29" s="53" t="s">
        <v>28</v>
      </c>
      <c r="F29" s="54" t="s">
        <v>37</v>
      </c>
      <c r="G29" s="54" t="s">
        <v>4</v>
      </c>
      <c r="H29" s="54" t="s">
        <v>250</v>
      </c>
      <c r="I29" s="54" t="s">
        <v>251</v>
      </c>
      <c r="J29" s="55" t="s">
        <v>94</v>
      </c>
    </row>
    <row r="30" spans="1:10" ht="13.5" thickBot="1">
      <c r="A30" s="56" t="s">
        <v>5</v>
      </c>
      <c r="B30" s="84"/>
      <c r="C30" s="84"/>
      <c r="D30" s="59"/>
      <c r="E30" s="60"/>
      <c r="F30" s="61"/>
      <c r="G30" s="61"/>
      <c r="H30" s="61"/>
      <c r="I30" s="61"/>
      <c r="J30" s="62"/>
    </row>
    <row r="31" spans="1:10" ht="12.75">
      <c r="A31" s="206" t="s">
        <v>51</v>
      </c>
      <c r="B31" s="38" t="s">
        <v>52</v>
      </c>
      <c r="C31" s="39">
        <v>37650</v>
      </c>
      <c r="D31" s="39">
        <f>C31*118%</f>
        <v>44427</v>
      </c>
      <c r="E31" s="40">
        <v>12</v>
      </c>
      <c r="F31" s="11">
        <f>E31*D31</f>
        <v>533124</v>
      </c>
      <c r="G31" s="11">
        <f>F31*6</f>
        <v>3198744</v>
      </c>
      <c r="H31" s="11">
        <f>(C31*25%)*6*E31</f>
        <v>677700</v>
      </c>
      <c r="I31" s="11">
        <f>(2500+375)*6*E31</f>
        <v>207000</v>
      </c>
      <c r="J31" s="74">
        <f>SUM(G31:I31)</f>
        <v>4083444</v>
      </c>
    </row>
    <row r="32" spans="1:10" ht="12.75">
      <c r="A32" s="207" t="s">
        <v>9</v>
      </c>
      <c r="B32" s="38" t="s">
        <v>10</v>
      </c>
      <c r="C32" s="39">
        <v>26900</v>
      </c>
      <c r="D32" s="39">
        <f>C32*118%</f>
        <v>31742</v>
      </c>
      <c r="E32" s="40">
        <v>3</v>
      </c>
      <c r="F32" s="11">
        <f>E32*D32</f>
        <v>95226</v>
      </c>
      <c r="G32" s="11">
        <f>F32*6</f>
        <v>571356</v>
      </c>
      <c r="H32" s="11">
        <f>(C32*25%)*6*E32</f>
        <v>121050</v>
      </c>
      <c r="I32" s="11">
        <f>(2500+375)*6*E32</f>
        <v>51750</v>
      </c>
      <c r="J32" s="74">
        <f>SUM(G32:I32)</f>
        <v>744156</v>
      </c>
    </row>
    <row r="33" spans="1:10" ht="12.75">
      <c r="A33" s="207" t="s">
        <v>35</v>
      </c>
      <c r="B33" s="38" t="s">
        <v>10</v>
      </c>
      <c r="C33" s="39">
        <v>26900</v>
      </c>
      <c r="D33" s="39">
        <f>C33*118%</f>
        <v>31742</v>
      </c>
      <c r="E33" s="40">
        <v>1</v>
      </c>
      <c r="F33" s="11">
        <f>E33*D33</f>
        <v>31742</v>
      </c>
      <c r="G33" s="11">
        <f>F33*6</f>
        <v>190452</v>
      </c>
      <c r="H33" s="11">
        <f>(C33*25%)*6*E33</f>
        <v>40350</v>
      </c>
      <c r="I33" s="11">
        <f>(2500+375)*6*E33</f>
        <v>17250</v>
      </c>
      <c r="J33" s="74">
        <f>SUM(G33:I33)</f>
        <v>248052</v>
      </c>
    </row>
    <row r="34" spans="1:10" ht="12.75">
      <c r="A34" s="219" t="s">
        <v>12</v>
      </c>
      <c r="B34" s="38" t="s">
        <v>13</v>
      </c>
      <c r="C34" s="39">
        <v>20755</v>
      </c>
      <c r="D34" s="39">
        <f>C34*118%</f>
        <v>24490.899999999998</v>
      </c>
      <c r="E34" s="40">
        <v>6</v>
      </c>
      <c r="F34" s="11">
        <f>E34*D34</f>
        <v>146945.4</v>
      </c>
      <c r="G34" s="11">
        <f>F34*6</f>
        <v>881672.3999999999</v>
      </c>
      <c r="H34" s="11">
        <f>(C34*25%)*6*E34</f>
        <v>186795</v>
      </c>
      <c r="I34" s="11">
        <f>(2500+375)*6*E34</f>
        <v>103500</v>
      </c>
      <c r="J34" s="74">
        <f>SUM(G34:I34)</f>
        <v>1171967.4</v>
      </c>
    </row>
    <row r="35" spans="1:10" s="44" customFormat="1" ht="13.5" thickBot="1">
      <c r="A35" s="285" t="s">
        <v>58</v>
      </c>
      <c r="B35" s="286"/>
      <c r="C35" s="286"/>
      <c r="D35" s="286"/>
      <c r="E35" s="42">
        <f aca="true" t="shared" si="13" ref="E35:J35">SUM(E31:E34)</f>
        <v>22</v>
      </c>
      <c r="F35" s="43">
        <f t="shared" si="13"/>
        <v>807037.4</v>
      </c>
      <c r="G35" s="43">
        <f t="shared" si="13"/>
        <v>4842224.4</v>
      </c>
      <c r="H35" s="43">
        <f t="shared" si="13"/>
        <v>1025895</v>
      </c>
      <c r="I35" s="43">
        <f t="shared" si="13"/>
        <v>379500</v>
      </c>
      <c r="J35" s="155">
        <f t="shared" si="13"/>
        <v>6247619.4</v>
      </c>
    </row>
    <row r="36" spans="1:10" ht="13.5" thickBot="1">
      <c r="A36" s="56" t="s">
        <v>11</v>
      </c>
      <c r="B36" s="84"/>
      <c r="C36" s="84"/>
      <c r="D36" s="59"/>
      <c r="E36" s="60"/>
      <c r="F36" s="61"/>
      <c r="G36" s="61"/>
      <c r="H36" s="61"/>
      <c r="I36" s="61"/>
      <c r="J36" s="62"/>
    </row>
    <row r="37" spans="1:10" ht="12.75">
      <c r="A37" s="207" t="s">
        <v>62</v>
      </c>
      <c r="B37" s="220" t="s">
        <v>18</v>
      </c>
      <c r="C37" s="39">
        <v>22595</v>
      </c>
      <c r="D37" s="39">
        <f>C37*118%</f>
        <v>26662.1</v>
      </c>
      <c r="E37" s="40">
        <v>1</v>
      </c>
      <c r="F37" s="11">
        <f>E37*D37</f>
        <v>26662.1</v>
      </c>
      <c r="G37" s="11">
        <f>F37*6</f>
        <v>159972.59999999998</v>
      </c>
      <c r="H37" s="11">
        <v>0</v>
      </c>
      <c r="I37" s="11">
        <f>(2500+375)*6*E37</f>
        <v>17250</v>
      </c>
      <c r="J37" s="74">
        <f>SUM(G37:I37)</f>
        <v>177222.59999999998</v>
      </c>
    </row>
    <row r="38" spans="1:10" s="44" customFormat="1" ht="13.5" thickBot="1">
      <c r="A38" s="285" t="s">
        <v>58</v>
      </c>
      <c r="B38" s="286"/>
      <c r="C38" s="286"/>
      <c r="D38" s="286"/>
      <c r="E38" s="42">
        <f aca="true" t="shared" si="14" ref="E38:J38">SUM(E37:E37)</f>
        <v>1</v>
      </c>
      <c r="F38" s="45">
        <f t="shared" si="14"/>
        <v>26662.1</v>
      </c>
      <c r="G38" s="45">
        <f t="shared" si="14"/>
        <v>159972.59999999998</v>
      </c>
      <c r="H38" s="45">
        <f t="shared" si="14"/>
        <v>0</v>
      </c>
      <c r="I38" s="45">
        <f t="shared" si="14"/>
        <v>17250</v>
      </c>
      <c r="J38" s="156">
        <f t="shared" si="14"/>
        <v>177222.59999999998</v>
      </c>
    </row>
    <row r="39" spans="1:10" ht="13.5" thickBot="1">
      <c r="A39" s="221" t="s">
        <v>79</v>
      </c>
      <c r="B39" s="222"/>
      <c r="C39" s="222"/>
      <c r="D39" s="223"/>
      <c r="E39" s="60"/>
      <c r="F39" s="61"/>
      <c r="G39" s="61"/>
      <c r="H39" s="61"/>
      <c r="I39" s="61"/>
      <c r="J39" s="62"/>
    </row>
    <row r="40" spans="1:10" ht="12.75">
      <c r="A40" s="226" t="s">
        <v>86</v>
      </c>
      <c r="B40" s="224" t="s">
        <v>23</v>
      </c>
      <c r="C40" s="225">
        <v>16520</v>
      </c>
      <c r="D40" s="225">
        <f>C40*118%</f>
        <v>19493.6</v>
      </c>
      <c r="E40" s="40">
        <v>1</v>
      </c>
      <c r="F40" s="11">
        <f>E40*D40</f>
        <v>19493.6</v>
      </c>
      <c r="G40" s="11">
        <f>F40*6</f>
        <v>116961.59999999999</v>
      </c>
      <c r="H40" s="11">
        <v>0</v>
      </c>
      <c r="I40" s="11">
        <f>(2500+375)*6*E40</f>
        <v>17250</v>
      </c>
      <c r="J40" s="74">
        <f>SUM(G40:I40)</f>
        <v>134211.59999999998</v>
      </c>
    </row>
    <row r="41" spans="1:10" s="44" customFormat="1" ht="13.5" thickBot="1">
      <c r="A41" s="296" t="s">
        <v>58</v>
      </c>
      <c r="B41" s="296"/>
      <c r="C41" s="296"/>
      <c r="D41" s="296"/>
      <c r="E41" s="42">
        <f aca="true" t="shared" si="15" ref="E41:J41">SUM(E40:E40)</f>
        <v>1</v>
      </c>
      <c r="F41" s="45">
        <f t="shared" si="15"/>
        <v>19493.6</v>
      </c>
      <c r="G41" s="43">
        <f t="shared" si="15"/>
        <v>116961.59999999999</v>
      </c>
      <c r="H41" s="43">
        <f t="shared" si="15"/>
        <v>0</v>
      </c>
      <c r="I41" s="43">
        <f t="shared" si="15"/>
        <v>17250</v>
      </c>
      <c r="J41" s="155">
        <f t="shared" si="15"/>
        <v>134211.59999999998</v>
      </c>
    </row>
    <row r="42" spans="1:10" s="44" customFormat="1" ht="13.5" thickBot="1">
      <c r="A42" s="268" t="s">
        <v>94</v>
      </c>
      <c r="B42" s="269"/>
      <c r="C42" s="269"/>
      <c r="D42" s="270"/>
      <c r="E42" s="32">
        <f aca="true" t="shared" si="16" ref="E42:J42">SUM(E35+E38+E41)</f>
        <v>24</v>
      </c>
      <c r="F42" s="23">
        <f t="shared" si="16"/>
        <v>853193.1</v>
      </c>
      <c r="G42" s="23">
        <f t="shared" si="16"/>
        <v>5119158.6</v>
      </c>
      <c r="H42" s="23">
        <f t="shared" si="16"/>
        <v>1025895</v>
      </c>
      <c r="I42" s="23">
        <f t="shared" si="16"/>
        <v>414000</v>
      </c>
      <c r="J42" s="70">
        <f t="shared" si="16"/>
        <v>6559053.6</v>
      </c>
    </row>
    <row r="43" spans="5:10" ht="12.75">
      <c r="E43" s="30"/>
      <c r="F43" s="31"/>
      <c r="G43" s="31"/>
      <c r="H43" s="31"/>
      <c r="I43" s="31"/>
      <c r="J43" s="31"/>
    </row>
    <row r="44" ht="13.5" thickBot="1"/>
    <row r="45" spans="1:10" ht="13.5" thickBot="1">
      <c r="A45" s="293" t="s">
        <v>94</v>
      </c>
      <c r="B45" s="294"/>
      <c r="C45" s="294"/>
      <c r="D45" s="295"/>
      <c r="E45" s="32">
        <f aca="true" t="shared" si="17" ref="E45:J45">SUM(E24+E42)</f>
        <v>69</v>
      </c>
      <c r="F45" s="23">
        <f t="shared" si="17"/>
        <v>1893687.6</v>
      </c>
      <c r="G45" s="23">
        <f t="shared" si="17"/>
        <v>11362125.6</v>
      </c>
      <c r="H45" s="23">
        <f t="shared" si="17"/>
        <v>1025895</v>
      </c>
      <c r="I45" s="23">
        <f t="shared" si="17"/>
        <v>1190250</v>
      </c>
      <c r="J45" s="70">
        <f t="shared" si="17"/>
        <v>13578270.6</v>
      </c>
    </row>
  </sheetData>
  <mergeCells count="8">
    <mergeCell ref="A45:D45"/>
    <mergeCell ref="A14:D14"/>
    <mergeCell ref="A23:D23"/>
    <mergeCell ref="A41:D41"/>
    <mergeCell ref="A35:D35"/>
    <mergeCell ref="A38:D38"/>
    <mergeCell ref="A24:D24"/>
    <mergeCell ref="A42:D42"/>
  </mergeCells>
  <printOptions/>
  <pageMargins left="0.21" right="0.26" top="0.35" bottom="0.35" header="0.2" footer="0.3"/>
  <pageSetup horizontalDpi="300" verticalDpi="300" orientation="landscape" paperSize="9" scale="93" r:id="rId1"/>
  <rowBreaks count="1" manualBreakCount="1">
    <brk id="25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pane xSplit="1" ySplit="4" topLeftCell="G5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42.140625" style="0" customWidth="1"/>
    <col min="2" max="2" width="12.421875" style="0" bestFit="1" customWidth="1"/>
    <col min="3" max="3" width="12.28125" style="0" customWidth="1"/>
    <col min="4" max="4" width="11.8515625" style="0" bestFit="1" customWidth="1"/>
    <col min="5" max="5" width="10.57421875" style="0" customWidth="1"/>
    <col min="6" max="6" width="17.140625" style="0" customWidth="1"/>
    <col min="7" max="7" width="14.57421875" style="0" customWidth="1"/>
    <col min="8" max="9" width="12.8515625" style="0" customWidth="1"/>
    <col min="10" max="10" width="14.57421875" style="0" bestFit="1" customWidth="1"/>
  </cols>
  <sheetData>
    <row r="1" spans="1:7" ht="16.5">
      <c r="A1" s="24" t="s">
        <v>137</v>
      </c>
      <c r="B1" s="49"/>
      <c r="C1" s="83"/>
      <c r="E1" s="30"/>
      <c r="F1" s="31"/>
      <c r="G1" s="31"/>
    </row>
    <row r="2" spans="2:7" ht="13.5" thickBot="1">
      <c r="B2" s="49"/>
      <c r="C2" s="83"/>
      <c r="E2" s="30"/>
      <c r="F2" s="31"/>
      <c r="G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2" s="50" customFormat="1" ht="13.5" thickBot="1">
      <c r="A4" s="56" t="s">
        <v>79</v>
      </c>
      <c r="B4" s="57"/>
      <c r="C4" s="58"/>
      <c r="D4" s="59"/>
      <c r="E4" s="60"/>
      <c r="F4" s="61"/>
      <c r="G4" s="61"/>
      <c r="H4" s="61"/>
      <c r="I4" s="61"/>
      <c r="J4" s="62"/>
      <c r="K4"/>
      <c r="L4"/>
    </row>
    <row r="5" spans="1:10" s="50" customFormat="1" ht="12.75">
      <c r="A5" s="71" t="s">
        <v>86</v>
      </c>
      <c r="B5" s="72" t="s">
        <v>23</v>
      </c>
      <c r="C5" s="89">
        <v>16520</v>
      </c>
      <c r="D5" s="39">
        <f>C5*118%</f>
        <v>19493.6</v>
      </c>
      <c r="E5" s="40">
        <v>4</v>
      </c>
      <c r="F5" s="11">
        <f>E5*D5</f>
        <v>77974.4</v>
      </c>
      <c r="G5" s="106">
        <f>F5*6</f>
        <v>467846.39999999997</v>
      </c>
      <c r="H5" s="114">
        <v>0</v>
      </c>
      <c r="I5" s="111">
        <f>(2500+375)*6*E5</f>
        <v>69000</v>
      </c>
      <c r="J5" s="74">
        <f>SUM(G5:I5)</f>
        <v>536846.3999999999</v>
      </c>
    </row>
    <row r="6" spans="1:10" s="50" customFormat="1" ht="12.75">
      <c r="A6" s="90" t="s">
        <v>93</v>
      </c>
      <c r="B6" s="91" t="s">
        <v>27</v>
      </c>
      <c r="C6" s="92">
        <v>16250</v>
      </c>
      <c r="D6" s="41">
        <f>C6*118%</f>
        <v>19175</v>
      </c>
      <c r="E6" s="93">
        <v>1</v>
      </c>
      <c r="F6" s="94">
        <f>E6*D6</f>
        <v>19175</v>
      </c>
      <c r="G6" s="94">
        <f>F6*6</f>
        <v>115050</v>
      </c>
      <c r="H6" s="114">
        <v>0</v>
      </c>
      <c r="I6" s="111">
        <f>(2500+375)*6*E6</f>
        <v>17250</v>
      </c>
      <c r="J6" s="74">
        <f>SUM(G6:I6)</f>
        <v>132300</v>
      </c>
    </row>
    <row r="7" spans="1:10" s="44" customFormat="1" ht="13.5" thickBot="1">
      <c r="A7" s="285" t="s">
        <v>58</v>
      </c>
      <c r="B7" s="286"/>
      <c r="C7" s="286"/>
      <c r="D7" s="286"/>
      <c r="E7" s="63">
        <f aca="true" t="shared" si="0" ref="E7:J7">SUM(E5:E6)</f>
        <v>5</v>
      </c>
      <c r="F7" s="64">
        <f t="shared" si="0"/>
        <v>97149.4</v>
      </c>
      <c r="G7" s="115">
        <f t="shared" si="0"/>
        <v>582896.3999999999</v>
      </c>
      <c r="H7" s="115">
        <f t="shared" si="0"/>
        <v>0</v>
      </c>
      <c r="I7" s="115">
        <f>SUM(I5:I6)</f>
        <v>86250</v>
      </c>
      <c r="J7" s="161">
        <f t="shared" si="0"/>
        <v>669146.3999999999</v>
      </c>
    </row>
    <row r="8" spans="1:10" s="44" customFormat="1" ht="13.5" thickBot="1">
      <c r="A8" s="66" t="s">
        <v>94</v>
      </c>
      <c r="B8" s="67"/>
      <c r="C8" s="77"/>
      <c r="D8" s="69"/>
      <c r="E8" s="32">
        <f aca="true" t="shared" si="1" ref="E8:J8">SUM(E7)</f>
        <v>5</v>
      </c>
      <c r="F8" s="23">
        <f t="shared" si="1"/>
        <v>97149.4</v>
      </c>
      <c r="G8" s="23">
        <f t="shared" si="1"/>
        <v>582896.3999999999</v>
      </c>
      <c r="H8" s="23">
        <f t="shared" si="1"/>
        <v>0</v>
      </c>
      <c r="I8" s="23">
        <f t="shared" si="1"/>
        <v>86250</v>
      </c>
      <c r="J8" s="158">
        <f t="shared" si="1"/>
        <v>669146.3999999999</v>
      </c>
    </row>
    <row r="9" spans="2:7" ht="12.75">
      <c r="B9" s="49"/>
      <c r="C9" s="50"/>
      <c r="E9" s="30"/>
      <c r="F9" s="31"/>
      <c r="G9" s="31"/>
    </row>
    <row r="10" spans="2:7" ht="12.75">
      <c r="B10" s="49"/>
      <c r="C10" s="50"/>
      <c r="E10" s="30"/>
      <c r="F10" s="31"/>
      <c r="G10" s="31"/>
    </row>
    <row r="11" spans="1:7" ht="16.5">
      <c r="A11" s="24" t="s">
        <v>137</v>
      </c>
      <c r="B11" s="49"/>
      <c r="C11" s="83"/>
      <c r="E11" s="30"/>
      <c r="F11" s="31"/>
      <c r="G11" s="31"/>
    </row>
    <row r="12" spans="2:7" ht="13.5" thickBot="1">
      <c r="B12" s="49"/>
      <c r="C12" s="83"/>
      <c r="E12" s="30"/>
      <c r="F12" s="31"/>
      <c r="G12" s="31"/>
    </row>
    <row r="13" spans="1:10" ht="39" thickBot="1">
      <c r="A13" s="51" t="s">
        <v>0</v>
      </c>
      <c r="B13" s="52" t="s">
        <v>1</v>
      </c>
      <c r="C13" s="52" t="s">
        <v>2</v>
      </c>
      <c r="D13" s="52" t="s">
        <v>3</v>
      </c>
      <c r="E13" s="53" t="s">
        <v>28</v>
      </c>
      <c r="F13" s="54" t="s">
        <v>37</v>
      </c>
      <c r="G13" s="54" t="s">
        <v>4</v>
      </c>
      <c r="H13" s="113" t="s">
        <v>250</v>
      </c>
      <c r="I13" s="110" t="s">
        <v>251</v>
      </c>
      <c r="J13" s="55" t="s">
        <v>94</v>
      </c>
    </row>
    <row r="14" spans="1:10" ht="13.5" thickBot="1">
      <c r="A14" s="56" t="s">
        <v>79</v>
      </c>
      <c r="B14" s="57"/>
      <c r="C14" s="84"/>
      <c r="D14" s="59"/>
      <c r="E14" s="60"/>
      <c r="F14" s="61"/>
      <c r="G14" s="61"/>
      <c r="H14" s="61"/>
      <c r="I14" s="61"/>
      <c r="J14" s="62"/>
    </row>
    <row r="15" spans="1:10" ht="12.75">
      <c r="A15" s="75" t="s">
        <v>176</v>
      </c>
      <c r="B15" s="72" t="s">
        <v>23</v>
      </c>
      <c r="C15" s="89">
        <v>16520</v>
      </c>
      <c r="D15" s="39">
        <v>19493.6</v>
      </c>
      <c r="E15" s="40">
        <v>1</v>
      </c>
      <c r="F15" s="11">
        <v>19493.6</v>
      </c>
      <c r="G15" s="11">
        <v>116961.6</v>
      </c>
      <c r="H15" s="114">
        <v>0</v>
      </c>
      <c r="I15" s="111">
        <f>(2500+375)*6*E15</f>
        <v>17250</v>
      </c>
      <c r="J15" s="74">
        <f>SUM(G15:I15)</f>
        <v>134211.6</v>
      </c>
    </row>
    <row r="16" spans="1:10" ht="12.75">
      <c r="A16" s="71" t="s">
        <v>86</v>
      </c>
      <c r="B16" s="72" t="s">
        <v>23</v>
      </c>
      <c r="C16" s="89">
        <v>16520</v>
      </c>
      <c r="D16" s="39">
        <v>19493.6</v>
      </c>
      <c r="E16" s="40">
        <v>3</v>
      </c>
      <c r="F16" s="11">
        <v>58480.8</v>
      </c>
      <c r="G16" s="11">
        <v>350884.8</v>
      </c>
      <c r="H16" s="114">
        <v>0</v>
      </c>
      <c r="I16" s="111">
        <f>(2500+375)*6*E16</f>
        <v>51750</v>
      </c>
      <c r="J16" s="74">
        <f>SUM(G16:I16)</f>
        <v>402634.8</v>
      </c>
    </row>
    <row r="17" spans="1:10" ht="12.75">
      <c r="A17" s="75" t="s">
        <v>24</v>
      </c>
      <c r="B17" s="72" t="s">
        <v>25</v>
      </c>
      <c r="C17" s="89">
        <v>15470</v>
      </c>
      <c r="D17" s="39">
        <v>18254.6</v>
      </c>
      <c r="E17" s="40">
        <v>1</v>
      </c>
      <c r="F17" s="11">
        <v>18254.6</v>
      </c>
      <c r="G17" s="11">
        <v>109527.6</v>
      </c>
      <c r="H17" s="114">
        <v>0</v>
      </c>
      <c r="I17" s="111">
        <f>(2500+375)*6*E17</f>
        <v>17250</v>
      </c>
      <c r="J17" s="74">
        <f>SUM(G17:I17)</f>
        <v>126777.6</v>
      </c>
    </row>
    <row r="18" spans="1:10" ht="12.75">
      <c r="A18" s="71" t="s">
        <v>92</v>
      </c>
      <c r="B18" s="72" t="s">
        <v>39</v>
      </c>
      <c r="C18" s="89">
        <v>15870</v>
      </c>
      <c r="D18" s="39">
        <v>18726.6</v>
      </c>
      <c r="E18" s="40">
        <v>2</v>
      </c>
      <c r="F18" s="11">
        <v>37453.2</v>
      </c>
      <c r="G18" s="11">
        <v>224719.2</v>
      </c>
      <c r="H18" s="114">
        <v>0</v>
      </c>
      <c r="I18" s="111">
        <f>(2500+375)*6*E18</f>
        <v>34500</v>
      </c>
      <c r="J18" s="74">
        <f>SUM(G18:I18)</f>
        <v>259219.2</v>
      </c>
    </row>
    <row r="19" spans="1:10" ht="12.75">
      <c r="A19" s="75" t="s">
        <v>231</v>
      </c>
      <c r="B19" s="72" t="s">
        <v>21</v>
      </c>
      <c r="C19" s="89">
        <v>16260</v>
      </c>
      <c r="D19" s="39">
        <v>19186.8</v>
      </c>
      <c r="E19" s="40">
        <v>1</v>
      </c>
      <c r="F19" s="11">
        <v>19186.8</v>
      </c>
      <c r="G19" s="94">
        <v>115120.8</v>
      </c>
      <c r="H19" s="114">
        <v>0</v>
      </c>
      <c r="I19" s="111">
        <f>(2500+375)*6*E19</f>
        <v>17250</v>
      </c>
      <c r="J19" s="74">
        <f>SUM(G19:I19)</f>
        <v>132370.8</v>
      </c>
    </row>
    <row r="20" spans="1:10" ht="13.5" thickBot="1">
      <c r="A20" s="101" t="s">
        <v>58</v>
      </c>
      <c r="B20" s="102"/>
      <c r="C20" s="102"/>
      <c r="D20" s="102"/>
      <c r="E20" s="63">
        <f aca="true" t="shared" si="2" ref="E20:J20">SUM(E15:E19)</f>
        <v>8</v>
      </c>
      <c r="F20" s="64">
        <f t="shared" si="2"/>
        <v>152869</v>
      </c>
      <c r="G20" s="64">
        <f t="shared" si="2"/>
        <v>917214</v>
      </c>
      <c r="H20" s="64">
        <f t="shared" si="2"/>
        <v>0</v>
      </c>
      <c r="I20" s="64">
        <f t="shared" si="2"/>
        <v>138000</v>
      </c>
      <c r="J20" s="189">
        <f t="shared" si="2"/>
        <v>1055214</v>
      </c>
    </row>
    <row r="21" spans="1:10" ht="13.5" thickBot="1">
      <c r="A21" s="66" t="s">
        <v>94</v>
      </c>
      <c r="B21" s="67"/>
      <c r="C21" s="77"/>
      <c r="D21" s="69"/>
      <c r="E21" s="32">
        <f aca="true" t="shared" si="3" ref="E21:J21">SUM(E20)</f>
        <v>8</v>
      </c>
      <c r="F21" s="23">
        <f t="shared" si="3"/>
        <v>152869</v>
      </c>
      <c r="G21" s="23">
        <f t="shared" si="3"/>
        <v>917214</v>
      </c>
      <c r="H21" s="23">
        <f t="shared" si="3"/>
        <v>0</v>
      </c>
      <c r="I21" s="23">
        <f t="shared" si="3"/>
        <v>138000</v>
      </c>
      <c r="J21" s="70">
        <f t="shared" si="3"/>
        <v>1055214</v>
      </c>
    </row>
    <row r="22" spans="2:7" ht="12.75">
      <c r="B22" s="49"/>
      <c r="C22" s="50"/>
      <c r="E22" s="30"/>
      <c r="F22" s="31"/>
      <c r="G22" s="31"/>
    </row>
    <row r="23" spans="1:7" ht="16.5">
      <c r="A23" s="24" t="s">
        <v>113</v>
      </c>
      <c r="E23" s="30"/>
      <c r="F23" s="31"/>
      <c r="G23" s="31"/>
    </row>
    <row r="24" spans="5:7" ht="13.5" thickBot="1">
      <c r="E24" s="30"/>
      <c r="F24" s="31"/>
      <c r="G24" s="31"/>
    </row>
    <row r="25" spans="1:10" ht="39" thickBot="1">
      <c r="A25" s="51" t="s">
        <v>0</v>
      </c>
      <c r="B25" s="52" t="s">
        <v>1</v>
      </c>
      <c r="C25" s="52" t="s">
        <v>2</v>
      </c>
      <c r="D25" s="52" t="s">
        <v>3</v>
      </c>
      <c r="E25" s="53" t="s">
        <v>28</v>
      </c>
      <c r="F25" s="54" t="s">
        <v>37</v>
      </c>
      <c r="G25" s="54" t="s">
        <v>4</v>
      </c>
      <c r="H25" s="113" t="s">
        <v>250</v>
      </c>
      <c r="I25" s="110" t="s">
        <v>251</v>
      </c>
      <c r="J25" s="55" t="s">
        <v>94</v>
      </c>
    </row>
    <row r="26" spans="1:10" ht="13.5" thickBot="1">
      <c r="A26" s="56" t="s">
        <v>5</v>
      </c>
      <c r="B26" s="84"/>
      <c r="C26" s="84"/>
      <c r="D26" s="59"/>
      <c r="E26" s="181"/>
      <c r="F26" s="180"/>
      <c r="G26" s="61"/>
      <c r="H26" s="61"/>
      <c r="I26" s="61"/>
      <c r="J26" s="62"/>
    </row>
    <row r="27" spans="1:10" ht="12.75">
      <c r="A27" s="207" t="s">
        <v>51</v>
      </c>
      <c r="B27" s="38" t="s">
        <v>52</v>
      </c>
      <c r="C27" s="39">
        <v>37650</v>
      </c>
      <c r="D27" s="39">
        <f>C27*118%</f>
        <v>44427</v>
      </c>
      <c r="E27" s="40">
        <v>3</v>
      </c>
      <c r="F27" s="11">
        <f>E27*D27</f>
        <v>133281</v>
      </c>
      <c r="G27" s="11">
        <f>F27*6</f>
        <v>799686</v>
      </c>
      <c r="H27" s="114">
        <f>(C27*25%)*6*E27</f>
        <v>169425</v>
      </c>
      <c r="I27" s="111">
        <f>(2500+375)*6*E27</f>
        <v>51750</v>
      </c>
      <c r="J27" s="74">
        <f>SUM(G27:I27)</f>
        <v>1020861</v>
      </c>
    </row>
    <row r="28" spans="1:10" ht="13.5" thickBot="1">
      <c r="A28" s="271" t="s">
        <v>58</v>
      </c>
      <c r="B28" s="272"/>
      <c r="C28" s="272"/>
      <c r="D28" s="273"/>
      <c r="E28" s="42">
        <f aca="true" t="shared" si="4" ref="E28:J28">SUM(E27:E27)</f>
        <v>3</v>
      </c>
      <c r="F28" s="43">
        <f t="shared" si="4"/>
        <v>133281</v>
      </c>
      <c r="G28" s="115">
        <f t="shared" si="4"/>
        <v>799686</v>
      </c>
      <c r="H28" s="194">
        <f t="shared" si="4"/>
        <v>169425</v>
      </c>
      <c r="I28" s="43">
        <f t="shared" si="4"/>
        <v>51750</v>
      </c>
      <c r="J28" s="155">
        <f t="shared" si="4"/>
        <v>1020861</v>
      </c>
    </row>
    <row r="29" spans="1:10" ht="13.5" thickBot="1">
      <c r="A29" s="56" t="s">
        <v>11</v>
      </c>
      <c r="B29" s="84"/>
      <c r="C29" s="84"/>
      <c r="D29" s="59"/>
      <c r="E29" s="60"/>
      <c r="F29" s="61"/>
      <c r="G29" s="61"/>
      <c r="H29" s="61"/>
      <c r="I29" s="61"/>
      <c r="J29" s="62"/>
    </row>
    <row r="30" spans="1:10" ht="12.75">
      <c r="A30" s="207" t="s">
        <v>115</v>
      </c>
      <c r="B30" s="38" t="s">
        <v>16</v>
      </c>
      <c r="C30" s="39">
        <v>25145</v>
      </c>
      <c r="D30" s="39">
        <f>C30*118%</f>
        <v>29671.1</v>
      </c>
      <c r="E30" s="40">
        <v>1</v>
      </c>
      <c r="F30" s="11">
        <f>E30*D30</f>
        <v>29671.1</v>
      </c>
      <c r="G30" s="11">
        <f>F30*6</f>
        <v>178026.59999999998</v>
      </c>
      <c r="H30" s="114">
        <v>0</v>
      </c>
      <c r="I30" s="111">
        <f>(2500+375)*6*E30</f>
        <v>17250</v>
      </c>
      <c r="J30" s="74">
        <f>SUM(G30:I30)</f>
        <v>195276.59999999998</v>
      </c>
    </row>
    <row r="31" spans="1:10" ht="13.5" thickBot="1">
      <c r="A31" s="271" t="s">
        <v>58</v>
      </c>
      <c r="B31" s="272"/>
      <c r="C31" s="272"/>
      <c r="D31" s="273"/>
      <c r="E31" s="42">
        <f aca="true" t="shared" si="5" ref="E31:J31">SUM(E30:E30)</f>
        <v>1</v>
      </c>
      <c r="F31" s="45">
        <f t="shared" si="5"/>
        <v>29671.1</v>
      </c>
      <c r="G31" s="45">
        <f t="shared" si="5"/>
        <v>178026.59999999998</v>
      </c>
      <c r="H31" s="45">
        <f t="shared" si="5"/>
        <v>0</v>
      </c>
      <c r="I31" s="45">
        <f t="shared" si="5"/>
        <v>17250</v>
      </c>
      <c r="J31" s="156">
        <f t="shared" si="5"/>
        <v>195276.59999999998</v>
      </c>
    </row>
    <row r="32" spans="1:10" ht="13.5" thickBot="1">
      <c r="A32" s="293" t="s">
        <v>94</v>
      </c>
      <c r="B32" s="294"/>
      <c r="C32" s="294"/>
      <c r="D32" s="295"/>
      <c r="E32" s="18">
        <f aca="true" t="shared" si="6" ref="E32:J32">SUM(E28+E31)</f>
        <v>4</v>
      </c>
      <c r="F32" s="23">
        <f t="shared" si="6"/>
        <v>162952.1</v>
      </c>
      <c r="G32" s="23">
        <f t="shared" si="6"/>
        <v>977712.6</v>
      </c>
      <c r="H32" s="23">
        <f t="shared" si="6"/>
        <v>169425</v>
      </c>
      <c r="I32" s="23">
        <f t="shared" si="6"/>
        <v>69000</v>
      </c>
      <c r="J32" s="70">
        <f t="shared" si="6"/>
        <v>1216137.6</v>
      </c>
    </row>
    <row r="33" spans="5:10" ht="12.75">
      <c r="E33" s="30"/>
      <c r="F33" s="31"/>
      <c r="G33" s="31"/>
      <c r="H33" s="31"/>
      <c r="I33" s="31"/>
      <c r="J33" s="31"/>
    </row>
    <row r="34" ht="13.5" thickBot="1"/>
    <row r="35" spans="1:10" ht="13.5" thickBot="1">
      <c r="A35" s="293" t="s">
        <v>94</v>
      </c>
      <c r="B35" s="294"/>
      <c r="C35" s="294"/>
      <c r="D35" s="295"/>
      <c r="E35" s="32">
        <f aca="true" t="shared" si="7" ref="E35:J35">SUM(E8+E21+E32)</f>
        <v>17</v>
      </c>
      <c r="F35" s="23">
        <f t="shared" si="7"/>
        <v>412970.5</v>
      </c>
      <c r="G35" s="23">
        <f t="shared" si="7"/>
        <v>2477823</v>
      </c>
      <c r="H35" s="23">
        <f t="shared" si="7"/>
        <v>169425</v>
      </c>
      <c r="I35" s="23">
        <f t="shared" si="7"/>
        <v>293250</v>
      </c>
      <c r="J35" s="70">
        <f t="shared" si="7"/>
        <v>2940498</v>
      </c>
    </row>
  </sheetData>
  <mergeCells count="5">
    <mergeCell ref="A35:D35"/>
    <mergeCell ref="A32:D32"/>
    <mergeCell ref="A7:D7"/>
    <mergeCell ref="A28:D28"/>
    <mergeCell ref="A31:D31"/>
  </mergeCells>
  <printOptions/>
  <pageMargins left="0.21" right="0.26" top="0.2" bottom="0.35" header="0.2" footer="0.3"/>
  <pageSetup horizontalDpi="300" verticalDpi="3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pane xSplit="1" ySplit="5" topLeftCell="G6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42.140625" style="0" customWidth="1"/>
    <col min="2" max="2" width="12.140625" style="0" customWidth="1"/>
    <col min="3" max="3" width="12.28125" style="0" bestFit="1" customWidth="1"/>
    <col min="4" max="4" width="11.8515625" style="0" customWidth="1"/>
    <col min="5" max="5" width="10.8515625" style="0" bestFit="1" customWidth="1"/>
    <col min="6" max="6" width="16.8515625" style="0" customWidth="1"/>
    <col min="7" max="7" width="12.8515625" style="0" bestFit="1" customWidth="1"/>
    <col min="8" max="8" width="11.00390625" style="0" bestFit="1" customWidth="1"/>
    <col min="9" max="9" width="12.7109375" style="0" customWidth="1"/>
    <col min="10" max="10" width="12.8515625" style="0" bestFit="1" customWidth="1"/>
  </cols>
  <sheetData>
    <row r="1" spans="5:7" ht="12.75">
      <c r="E1" s="30"/>
      <c r="F1" s="31"/>
      <c r="G1" s="31"/>
    </row>
    <row r="2" spans="1:7" ht="16.5">
      <c r="A2" s="24" t="s">
        <v>123</v>
      </c>
      <c r="E2" s="30"/>
      <c r="F2" s="31"/>
      <c r="G2" s="31"/>
    </row>
    <row r="3" spans="5:7" ht="13.5" thickBot="1">
      <c r="E3" s="30"/>
      <c r="F3" s="31"/>
      <c r="G3" s="31"/>
    </row>
    <row r="4" spans="1:10" ht="39" thickBot="1">
      <c r="A4" s="51" t="s">
        <v>0</v>
      </c>
      <c r="B4" s="52" t="s">
        <v>1</v>
      </c>
      <c r="C4" s="52" t="s">
        <v>2</v>
      </c>
      <c r="D4" s="52" t="s">
        <v>3</v>
      </c>
      <c r="E4" s="53" t="s">
        <v>28</v>
      </c>
      <c r="F4" s="54" t="s">
        <v>37</v>
      </c>
      <c r="G4" s="54" t="s">
        <v>4</v>
      </c>
      <c r="H4" s="113" t="s">
        <v>250</v>
      </c>
      <c r="I4" s="110" t="s">
        <v>251</v>
      </c>
      <c r="J4" s="55" t="s">
        <v>94</v>
      </c>
    </row>
    <row r="5" spans="1:10" ht="13.5" thickBot="1">
      <c r="A5" s="56" t="s">
        <v>11</v>
      </c>
      <c r="B5" s="84"/>
      <c r="C5" s="84"/>
      <c r="D5" s="59"/>
      <c r="E5" s="60"/>
      <c r="F5" s="61"/>
      <c r="G5" s="61"/>
      <c r="H5" s="61"/>
      <c r="I5" s="61"/>
      <c r="J5" s="62"/>
    </row>
    <row r="6" spans="1:10" ht="12.75">
      <c r="A6" s="207" t="s">
        <v>117</v>
      </c>
      <c r="B6" s="38" t="s">
        <v>18</v>
      </c>
      <c r="C6" s="39">
        <v>22595</v>
      </c>
      <c r="D6" s="39">
        <f>C6*118%</f>
        <v>26662.1</v>
      </c>
      <c r="E6" s="40">
        <v>1</v>
      </c>
      <c r="F6" s="11">
        <f>E6*D6</f>
        <v>26662.1</v>
      </c>
      <c r="G6" s="11">
        <f>F6*6</f>
        <v>159972.59999999998</v>
      </c>
      <c r="H6" s="114">
        <v>0</v>
      </c>
      <c r="I6" s="111">
        <f>(2500+375)*6*E6</f>
        <v>17250</v>
      </c>
      <c r="J6" s="74">
        <f>SUM(G6:I6)</f>
        <v>177222.59999999998</v>
      </c>
    </row>
    <row r="7" spans="1:10" ht="13.5" thickBot="1">
      <c r="A7" s="271" t="s">
        <v>58</v>
      </c>
      <c r="B7" s="272"/>
      <c r="C7" s="272"/>
      <c r="D7" s="273"/>
      <c r="E7" s="42">
        <f aca="true" t="shared" si="0" ref="E7:J7">SUM(E6:E6)</f>
        <v>1</v>
      </c>
      <c r="F7" s="45">
        <f>SUM(F6:F6)</f>
        <v>26662.1</v>
      </c>
      <c r="G7" s="45">
        <f t="shared" si="0"/>
        <v>159972.59999999998</v>
      </c>
      <c r="H7" s="45">
        <f>SUM(H6:H6)</f>
        <v>0</v>
      </c>
      <c r="I7" s="45">
        <f>SUM(I6:I6)</f>
        <v>17250</v>
      </c>
      <c r="J7" s="156">
        <f t="shared" si="0"/>
        <v>177222.59999999998</v>
      </c>
    </row>
    <row r="8" spans="1:10" ht="13.5" thickBot="1">
      <c r="A8" s="293" t="s">
        <v>94</v>
      </c>
      <c r="B8" s="294"/>
      <c r="C8" s="294"/>
      <c r="D8" s="295"/>
      <c r="E8" s="18">
        <f aca="true" t="shared" si="1" ref="E8:J8">SUM(E7)</f>
        <v>1</v>
      </c>
      <c r="F8" s="23">
        <f>SUM(F7)</f>
        <v>26662.1</v>
      </c>
      <c r="G8" s="23">
        <f t="shared" si="1"/>
        <v>159972.59999999998</v>
      </c>
      <c r="H8" s="23">
        <f t="shared" si="1"/>
        <v>0</v>
      </c>
      <c r="I8" s="23">
        <f t="shared" si="1"/>
        <v>17250</v>
      </c>
      <c r="J8" s="70">
        <f t="shared" si="1"/>
        <v>177222.59999999998</v>
      </c>
    </row>
  </sheetData>
  <mergeCells count="2">
    <mergeCell ref="A7:D7"/>
    <mergeCell ref="A8:D8"/>
  </mergeCells>
  <printOptions/>
  <pageMargins left="0.35" right="0.35" top="0.35" bottom="0.35" header="0.2" footer="0.3"/>
  <pageSetup horizontalDpi="300" verticalDpi="300" orientation="landscape" paperSize="9" scale="90" r:id="rId1"/>
  <rowBreaks count="1" manualBreakCount="1">
    <brk id="2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pane xSplit="1" ySplit="4" topLeftCell="G5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42.140625" style="0" customWidth="1"/>
    <col min="2" max="2" width="12.140625" style="0" bestFit="1" customWidth="1"/>
    <col min="3" max="3" width="12.28125" style="0" bestFit="1" customWidth="1"/>
    <col min="4" max="4" width="11.8515625" style="0" bestFit="1" customWidth="1"/>
    <col min="5" max="5" width="10.8515625" style="0" customWidth="1"/>
    <col min="6" max="6" width="17.140625" style="0" customWidth="1"/>
    <col min="7" max="7" width="14.57421875" style="0" bestFit="1" customWidth="1"/>
    <col min="8" max="9" width="12.8515625" style="0" bestFit="1" customWidth="1"/>
    <col min="10" max="10" width="14.57421875" style="0" bestFit="1" customWidth="1"/>
  </cols>
  <sheetData>
    <row r="1" spans="1:7" ht="16.5">
      <c r="A1" s="24" t="s">
        <v>233</v>
      </c>
      <c r="B1" s="49"/>
      <c r="C1" s="83"/>
      <c r="E1" s="30"/>
      <c r="F1" s="31"/>
      <c r="G1" s="31"/>
    </row>
    <row r="2" spans="2:7" ht="13.5" thickBot="1">
      <c r="B2" s="49"/>
      <c r="C2" s="83"/>
      <c r="E2" s="30"/>
      <c r="F2" s="31"/>
      <c r="G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79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5" t="s">
        <v>219</v>
      </c>
      <c r="B5" s="72" t="s">
        <v>23</v>
      </c>
      <c r="C5" s="89">
        <v>16520</v>
      </c>
      <c r="D5" s="39">
        <v>19493.6</v>
      </c>
      <c r="E5" s="40">
        <v>1</v>
      </c>
      <c r="F5" s="11">
        <v>19493.6</v>
      </c>
      <c r="G5" s="106">
        <v>116961.6</v>
      </c>
      <c r="H5" s="114">
        <v>0</v>
      </c>
      <c r="I5" s="111">
        <f>(2500+375)*6*E5</f>
        <v>17250</v>
      </c>
      <c r="J5" s="74">
        <f>SUM(G5:I5)</f>
        <v>134211.6</v>
      </c>
    </row>
    <row r="6" spans="1:10" ht="12.75">
      <c r="A6" s="75" t="s">
        <v>38</v>
      </c>
      <c r="B6" s="72" t="s">
        <v>39</v>
      </c>
      <c r="C6" s="89">
        <v>15870</v>
      </c>
      <c r="D6" s="39">
        <v>18726.6</v>
      </c>
      <c r="E6" s="40">
        <v>1</v>
      </c>
      <c r="F6" s="11">
        <v>18726.6</v>
      </c>
      <c r="G6" s="11">
        <v>112359.6</v>
      </c>
      <c r="H6" s="114">
        <v>0</v>
      </c>
      <c r="I6" s="111">
        <f>(2500+375)*6*E6</f>
        <v>17250</v>
      </c>
      <c r="J6" s="74">
        <f>SUM(G6:I6)</f>
        <v>129609.6</v>
      </c>
    </row>
    <row r="7" spans="1:10" ht="12.75">
      <c r="A7" s="75" t="s">
        <v>20</v>
      </c>
      <c r="B7" s="72" t="s">
        <v>21</v>
      </c>
      <c r="C7" s="89">
        <v>16260</v>
      </c>
      <c r="D7" s="39">
        <v>19186.8</v>
      </c>
      <c r="E7" s="40">
        <v>2</v>
      </c>
      <c r="F7" s="11">
        <v>38373.6</v>
      </c>
      <c r="G7" s="11">
        <v>230241.6</v>
      </c>
      <c r="H7" s="114">
        <v>0</v>
      </c>
      <c r="I7" s="111">
        <f>(2500+375)*6*E7</f>
        <v>34500</v>
      </c>
      <c r="J7" s="74">
        <f>SUM(G7:I7)</f>
        <v>264741.6</v>
      </c>
    </row>
    <row r="8" spans="1:10" ht="13.5" thickBot="1">
      <c r="A8" s="101" t="s">
        <v>58</v>
      </c>
      <c r="B8" s="102"/>
      <c r="C8" s="102"/>
      <c r="D8" s="102"/>
      <c r="E8" s="63">
        <v>4</v>
      </c>
      <c r="F8" s="64">
        <v>76593.8</v>
      </c>
      <c r="G8" s="115">
        <f>SUM(G5:G7)</f>
        <v>459562.80000000005</v>
      </c>
      <c r="H8" s="115">
        <f>SUM(H5:H7)</f>
        <v>0</v>
      </c>
      <c r="I8" s="115">
        <f>SUM(I5:I7)</f>
        <v>69000</v>
      </c>
      <c r="J8" s="161">
        <f>SUM(J5:J7)</f>
        <v>528562.8</v>
      </c>
    </row>
    <row r="9" spans="1:10" ht="13.5" thickBot="1">
      <c r="A9" s="66" t="s">
        <v>94</v>
      </c>
      <c r="B9" s="67"/>
      <c r="C9" s="77"/>
      <c r="D9" s="69"/>
      <c r="E9" s="32">
        <v>4</v>
      </c>
      <c r="F9" s="23">
        <v>76593.8</v>
      </c>
      <c r="G9" s="23">
        <f>SUM(G8)</f>
        <v>459562.80000000005</v>
      </c>
      <c r="H9" s="182">
        <f>SUM(H8)</f>
        <v>0</v>
      </c>
      <c r="I9" s="182">
        <f>SUM(I8)</f>
        <v>69000</v>
      </c>
      <c r="J9" s="158">
        <f>SUM(J8)</f>
        <v>528562.8</v>
      </c>
    </row>
    <row r="11" spans="1:7" ht="16.5">
      <c r="A11" s="24" t="s">
        <v>124</v>
      </c>
      <c r="E11" s="30"/>
      <c r="F11" s="31"/>
      <c r="G11" s="31"/>
    </row>
    <row r="12" spans="5:7" ht="13.5" thickBot="1">
      <c r="E12" s="30"/>
      <c r="F12" s="31"/>
      <c r="G12" s="31"/>
    </row>
    <row r="13" spans="1:10" ht="39" thickBot="1">
      <c r="A13" s="51" t="s">
        <v>0</v>
      </c>
      <c r="B13" s="52" t="s">
        <v>1</v>
      </c>
      <c r="C13" s="52" t="s">
        <v>2</v>
      </c>
      <c r="D13" s="52" t="s">
        <v>3</v>
      </c>
      <c r="E13" s="53" t="s">
        <v>28</v>
      </c>
      <c r="F13" s="54" t="s">
        <v>37</v>
      </c>
      <c r="G13" s="54" t="s">
        <v>4</v>
      </c>
      <c r="H13" s="113" t="s">
        <v>250</v>
      </c>
      <c r="I13" s="110" t="s">
        <v>251</v>
      </c>
      <c r="J13" s="55" t="s">
        <v>94</v>
      </c>
    </row>
    <row r="14" spans="1:10" ht="13.5" thickBot="1">
      <c r="A14" s="56" t="s">
        <v>5</v>
      </c>
      <c r="B14" s="84"/>
      <c r="C14" s="84"/>
      <c r="D14" s="59"/>
      <c r="E14" s="60"/>
      <c r="F14" s="61"/>
      <c r="G14" s="61"/>
      <c r="H14" s="61"/>
      <c r="I14" s="61"/>
      <c r="J14" s="62"/>
    </row>
    <row r="15" spans="1:10" ht="12.75">
      <c r="A15" s="206" t="s">
        <v>32</v>
      </c>
      <c r="B15" s="34" t="s">
        <v>31</v>
      </c>
      <c r="C15" s="35">
        <v>50905</v>
      </c>
      <c r="D15" s="35">
        <f>C15*118%</f>
        <v>60067.899999999994</v>
      </c>
      <c r="E15" s="36">
        <v>2</v>
      </c>
      <c r="F15" s="11">
        <f>E15*D15</f>
        <v>120135.79999999999</v>
      </c>
      <c r="G15" s="11">
        <f>F15*6</f>
        <v>720814.7999999999</v>
      </c>
      <c r="H15" s="114">
        <f>(C15*25%)*6*E15</f>
        <v>152715</v>
      </c>
      <c r="I15" s="111">
        <f>(2500+375)*6*E15</f>
        <v>34500</v>
      </c>
      <c r="J15" s="74">
        <f>SUM(G15:I15)</f>
        <v>908029.7999999999</v>
      </c>
    </row>
    <row r="16" spans="1:10" ht="13.5" thickBot="1">
      <c r="A16" s="271" t="s">
        <v>58</v>
      </c>
      <c r="B16" s="272"/>
      <c r="C16" s="272"/>
      <c r="D16" s="273"/>
      <c r="E16" s="42">
        <f aca="true" t="shared" si="0" ref="E16:J16">SUM(E15:E15)</f>
        <v>2</v>
      </c>
      <c r="F16" s="43">
        <f t="shared" si="0"/>
        <v>120135.79999999999</v>
      </c>
      <c r="G16" s="43">
        <f t="shared" si="0"/>
        <v>720814.7999999999</v>
      </c>
      <c r="H16" s="43">
        <f t="shared" si="0"/>
        <v>152715</v>
      </c>
      <c r="I16" s="43">
        <f t="shared" si="0"/>
        <v>34500</v>
      </c>
      <c r="J16" s="155">
        <f t="shared" si="0"/>
        <v>908029.7999999999</v>
      </c>
    </row>
    <row r="17" spans="1:10" ht="13.5" thickBot="1">
      <c r="A17" s="56" t="s">
        <v>45</v>
      </c>
      <c r="B17" s="84"/>
      <c r="C17" s="84"/>
      <c r="D17" s="59"/>
      <c r="E17" s="60"/>
      <c r="F17" s="61"/>
      <c r="G17" s="61"/>
      <c r="H17" s="61"/>
      <c r="I17" s="61"/>
      <c r="J17" s="62"/>
    </row>
    <row r="18" spans="1:10" ht="12.75">
      <c r="A18" s="207" t="s">
        <v>74</v>
      </c>
      <c r="B18" s="38" t="s">
        <v>60</v>
      </c>
      <c r="C18" s="39">
        <v>32750</v>
      </c>
      <c r="D18" s="39">
        <f>C18*118%</f>
        <v>38645</v>
      </c>
      <c r="E18" s="40">
        <v>1</v>
      </c>
      <c r="F18" s="11">
        <f>E18*D18</f>
        <v>38645</v>
      </c>
      <c r="G18" s="11">
        <f>F18*6</f>
        <v>231870</v>
      </c>
      <c r="H18" s="114">
        <v>0</v>
      </c>
      <c r="I18" s="111">
        <f>(2500+375)*6*E18</f>
        <v>17250</v>
      </c>
      <c r="J18" s="74">
        <f>SUM(G18:I18)</f>
        <v>249120</v>
      </c>
    </row>
    <row r="19" spans="1:10" ht="13.5" thickBot="1">
      <c r="A19" s="271" t="s">
        <v>58</v>
      </c>
      <c r="B19" s="272"/>
      <c r="C19" s="272"/>
      <c r="D19" s="273"/>
      <c r="E19" s="42">
        <f aca="true" t="shared" si="1" ref="E19:J19">SUM(E18:E18)</f>
        <v>1</v>
      </c>
      <c r="F19" s="45">
        <f t="shared" si="1"/>
        <v>38645</v>
      </c>
      <c r="G19" s="45">
        <f t="shared" si="1"/>
        <v>231870</v>
      </c>
      <c r="H19" s="45">
        <f t="shared" si="1"/>
        <v>0</v>
      </c>
      <c r="I19" s="45">
        <f t="shared" si="1"/>
        <v>17250</v>
      </c>
      <c r="J19" s="156">
        <f t="shared" si="1"/>
        <v>249120</v>
      </c>
    </row>
    <row r="20" spans="1:10" ht="13.5" thickBot="1">
      <c r="A20" s="293" t="s">
        <v>94</v>
      </c>
      <c r="B20" s="294"/>
      <c r="C20" s="294"/>
      <c r="D20" s="295"/>
      <c r="E20" s="18">
        <f aca="true" t="shared" si="2" ref="E20:J20">SUM(E16+E19)</f>
        <v>3</v>
      </c>
      <c r="F20" s="23">
        <f t="shared" si="2"/>
        <v>158780.8</v>
      </c>
      <c r="G20" s="23">
        <f t="shared" si="2"/>
        <v>952684.7999999999</v>
      </c>
      <c r="H20" s="23">
        <f t="shared" si="2"/>
        <v>152715</v>
      </c>
      <c r="I20" s="23">
        <f t="shared" si="2"/>
        <v>51750</v>
      </c>
      <c r="J20" s="70">
        <f t="shared" si="2"/>
        <v>1157149.7999999998</v>
      </c>
    </row>
    <row r="22" ht="13.5" thickBot="1"/>
    <row r="23" spans="1:10" ht="13.5" thickBot="1">
      <c r="A23" s="293" t="s">
        <v>94</v>
      </c>
      <c r="B23" s="294"/>
      <c r="C23" s="294"/>
      <c r="D23" s="295"/>
      <c r="E23" s="32">
        <f aca="true" t="shared" si="3" ref="E23:J23">SUM(E20+E9)</f>
        <v>7</v>
      </c>
      <c r="F23" s="23">
        <f t="shared" si="3"/>
        <v>235374.59999999998</v>
      </c>
      <c r="G23" s="23">
        <f t="shared" si="3"/>
        <v>1412247.6</v>
      </c>
      <c r="H23" s="23">
        <f t="shared" si="3"/>
        <v>152715</v>
      </c>
      <c r="I23" s="23">
        <f t="shared" si="3"/>
        <v>120750</v>
      </c>
      <c r="J23" s="70">
        <f t="shared" si="3"/>
        <v>1685712.5999999999</v>
      </c>
    </row>
  </sheetData>
  <mergeCells count="4">
    <mergeCell ref="A20:D20"/>
    <mergeCell ref="A16:D16"/>
    <mergeCell ref="A19:D19"/>
    <mergeCell ref="A23:D23"/>
  </mergeCells>
  <printOptions/>
  <pageMargins left="0.21" right="0.26" top="0.35" bottom="0.35" header="0.2" footer="0.3"/>
  <pageSetup horizontalDpi="300" verticalDpi="300" orientation="landscape" paperSize="9" scale="90" r:id="rId1"/>
  <rowBreaks count="1" manualBreakCount="1">
    <brk id="26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pane xSplit="1" ySplit="4" topLeftCell="F5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42.140625" style="0" customWidth="1"/>
    <col min="2" max="2" width="11.57421875" style="0" bestFit="1" customWidth="1"/>
    <col min="3" max="3" width="12.28125" style="0" customWidth="1"/>
    <col min="4" max="4" width="11.8515625" style="0" bestFit="1" customWidth="1"/>
    <col min="5" max="5" width="11.421875" style="0" customWidth="1"/>
    <col min="6" max="6" width="16.57421875" style="0" customWidth="1"/>
    <col min="7" max="7" width="12.8515625" style="0" bestFit="1" customWidth="1"/>
    <col min="8" max="8" width="10.57421875" style="0" bestFit="1" customWidth="1"/>
    <col min="9" max="9" width="11.8515625" style="0" customWidth="1"/>
    <col min="10" max="10" width="12.8515625" style="0" bestFit="1" customWidth="1"/>
  </cols>
  <sheetData>
    <row r="1" spans="1:7" ht="16.5">
      <c r="A1" s="24" t="s">
        <v>234</v>
      </c>
      <c r="B1" s="49"/>
      <c r="C1" s="83"/>
      <c r="E1" s="30"/>
      <c r="F1" s="31"/>
      <c r="G1" s="31"/>
    </row>
    <row r="2" spans="2:7" ht="13.5" thickBot="1">
      <c r="B2" s="49"/>
      <c r="C2" s="83"/>
      <c r="E2" s="30"/>
      <c r="F2" s="31"/>
      <c r="G2" s="31"/>
    </row>
    <row r="3" spans="1:10" ht="51.75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45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104" t="s">
        <v>77</v>
      </c>
      <c r="B5" s="105" t="s">
        <v>76</v>
      </c>
      <c r="C5" s="35">
        <v>25145</v>
      </c>
      <c r="D5" s="35">
        <v>29671.1</v>
      </c>
      <c r="E5" s="36">
        <v>1</v>
      </c>
      <c r="F5" s="106">
        <v>29671.1</v>
      </c>
      <c r="G5" s="106">
        <v>178026.6</v>
      </c>
      <c r="H5" s="114">
        <v>0</v>
      </c>
      <c r="I5" s="111">
        <f>(2500+375)*6*E5</f>
        <v>17250</v>
      </c>
      <c r="J5" s="74">
        <f>SUM(G5:I5)</f>
        <v>195276.6</v>
      </c>
    </row>
    <row r="6" spans="1:10" ht="13.5" thickBot="1">
      <c r="A6" s="101" t="s">
        <v>58</v>
      </c>
      <c r="B6" s="102"/>
      <c r="C6" s="102"/>
      <c r="D6" s="102"/>
      <c r="E6" s="63">
        <v>1</v>
      </c>
      <c r="F6" s="64">
        <v>29671.1</v>
      </c>
      <c r="G6" s="115">
        <f>SUM(G5)</f>
        <v>178026.6</v>
      </c>
      <c r="H6" s="115">
        <f>SUM(H5)</f>
        <v>0</v>
      </c>
      <c r="I6" s="115">
        <f>SUM(I5)</f>
        <v>17250</v>
      </c>
      <c r="J6" s="161">
        <f>SUM(J5)</f>
        <v>195276.6</v>
      </c>
    </row>
    <row r="7" spans="1:10" ht="13.5" thickBot="1">
      <c r="A7" s="56" t="s">
        <v>79</v>
      </c>
      <c r="B7" s="57"/>
      <c r="C7" s="58"/>
      <c r="D7" s="59"/>
      <c r="E7" s="60"/>
      <c r="F7" s="61"/>
      <c r="G7" s="61"/>
      <c r="H7" s="61"/>
      <c r="I7" s="61"/>
      <c r="J7" s="62"/>
    </row>
    <row r="8" spans="1:10" ht="12.75">
      <c r="A8" s="71" t="s">
        <v>86</v>
      </c>
      <c r="B8" s="72" t="s">
        <v>23</v>
      </c>
      <c r="C8" s="89">
        <v>16520</v>
      </c>
      <c r="D8" s="39">
        <v>19493.6</v>
      </c>
      <c r="E8" s="40">
        <v>1</v>
      </c>
      <c r="F8" s="11">
        <v>19493.6</v>
      </c>
      <c r="G8" s="106">
        <v>116961.6</v>
      </c>
      <c r="H8" s="114">
        <v>0</v>
      </c>
      <c r="I8" s="111">
        <f>(2500+375)*6*E8</f>
        <v>17250</v>
      </c>
      <c r="J8" s="74">
        <f>SUM(G8:I8)</f>
        <v>134211.6</v>
      </c>
    </row>
    <row r="9" spans="1:10" ht="13.5" thickBot="1">
      <c r="A9" s="101" t="s">
        <v>58</v>
      </c>
      <c r="B9" s="102"/>
      <c r="C9" s="102"/>
      <c r="D9" s="102"/>
      <c r="E9" s="63">
        <v>1</v>
      </c>
      <c r="F9" s="64">
        <v>19493.6</v>
      </c>
      <c r="G9" s="115">
        <f>SUM(G8)</f>
        <v>116961.6</v>
      </c>
      <c r="H9" s="115">
        <f>SUM(H8)</f>
        <v>0</v>
      </c>
      <c r="I9" s="163">
        <f>SUM(I8)</f>
        <v>17250</v>
      </c>
      <c r="J9" s="161">
        <f>SUM(J8)</f>
        <v>134211.6</v>
      </c>
    </row>
    <row r="10" spans="1:10" ht="13.5" thickBot="1">
      <c r="A10" s="66" t="s">
        <v>94</v>
      </c>
      <c r="B10" s="67"/>
      <c r="C10" s="77"/>
      <c r="D10" s="69"/>
      <c r="E10" s="32">
        <v>2</v>
      </c>
      <c r="F10" s="23">
        <v>49164.7</v>
      </c>
      <c r="G10" s="23">
        <f>SUM(G6+G9)</f>
        <v>294988.2</v>
      </c>
      <c r="H10" s="23">
        <f>SUM(H6+H9)</f>
        <v>0</v>
      </c>
      <c r="I10" s="182">
        <f>SUM(I6+I9)</f>
        <v>34500</v>
      </c>
      <c r="J10" s="158">
        <f>SUM(J6+J9)</f>
        <v>329488.2</v>
      </c>
    </row>
    <row r="11" spans="1:7" ht="12.75">
      <c r="A11" s="78"/>
      <c r="B11" s="78"/>
      <c r="C11" s="79"/>
      <c r="D11" s="80"/>
      <c r="E11" s="81"/>
      <c r="F11" s="14"/>
      <c r="G11" s="14"/>
    </row>
    <row r="25" spans="1:7" ht="12.75">
      <c r="A25" s="78"/>
      <c r="B25" s="78"/>
      <c r="C25" s="79"/>
      <c r="D25" s="80"/>
      <c r="E25" s="81"/>
      <c r="F25" s="14"/>
      <c r="G25" s="14"/>
    </row>
  </sheetData>
  <printOptions/>
  <pageMargins left="0.21" right="0.26" top="0.35" bottom="0.35" header="0.2" footer="0.3"/>
  <pageSetup horizontalDpi="300" verticalDpi="300" orientation="landscape" paperSize="9" scale="90" r:id="rId1"/>
  <rowBreaks count="1" manualBreakCount="1">
    <brk id="2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pane xSplit="1" ySplit="4" topLeftCell="G5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14" sqref="A14"/>
    </sheetView>
  </sheetViews>
  <sheetFormatPr defaultColWidth="9.140625" defaultRowHeight="12.75"/>
  <cols>
    <col min="1" max="1" width="42.140625" style="0" customWidth="1"/>
    <col min="2" max="2" width="11.57421875" style="0" bestFit="1" customWidth="1"/>
    <col min="3" max="3" width="12.28125" style="0" bestFit="1" customWidth="1"/>
    <col min="4" max="4" width="11.8515625" style="0" bestFit="1" customWidth="1"/>
    <col min="5" max="5" width="10.8515625" style="0" bestFit="1" customWidth="1"/>
    <col min="6" max="6" width="16.28125" style="0" customWidth="1"/>
    <col min="7" max="7" width="14.57421875" style="0" bestFit="1" customWidth="1"/>
    <col min="8" max="8" width="11.8515625" style="0" bestFit="1" customWidth="1"/>
    <col min="9" max="9" width="13.421875" style="0" bestFit="1" customWidth="1"/>
    <col min="10" max="10" width="14.57421875" style="0" bestFit="1" customWidth="1"/>
  </cols>
  <sheetData>
    <row r="1" spans="1:7" ht="16.5">
      <c r="A1" s="24" t="s">
        <v>237</v>
      </c>
      <c r="B1" s="49"/>
      <c r="C1" s="83"/>
      <c r="E1" s="30"/>
      <c r="F1" s="31"/>
      <c r="G1" s="31"/>
    </row>
    <row r="2" spans="2:7" ht="13.5" thickBot="1">
      <c r="B2" s="49"/>
      <c r="C2" s="83"/>
      <c r="E2" s="30"/>
      <c r="F2" s="31"/>
      <c r="G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79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104" t="s">
        <v>80</v>
      </c>
      <c r="B5" s="108" t="s">
        <v>81</v>
      </c>
      <c r="C5" s="109">
        <v>21475</v>
      </c>
      <c r="D5" s="35">
        <v>25340.5</v>
      </c>
      <c r="E5" s="36">
        <v>1</v>
      </c>
      <c r="F5" s="106">
        <v>25340.5</v>
      </c>
      <c r="G5" s="106">
        <v>152043</v>
      </c>
      <c r="H5" s="114">
        <v>0</v>
      </c>
      <c r="I5" s="111">
        <f aca="true" t="shared" si="0" ref="I5:I10">(2500+375)*6*E5</f>
        <v>17250</v>
      </c>
      <c r="J5" s="74">
        <f aca="true" t="shared" si="1" ref="J5:J10">SUM(G4:I4)</f>
        <v>0</v>
      </c>
    </row>
    <row r="6" spans="1:10" ht="12.75">
      <c r="A6" s="71" t="s">
        <v>229</v>
      </c>
      <c r="B6" s="72" t="s">
        <v>25</v>
      </c>
      <c r="C6" s="89">
        <v>15470</v>
      </c>
      <c r="D6" s="39">
        <v>18254.6</v>
      </c>
      <c r="E6" s="40">
        <v>1</v>
      </c>
      <c r="F6" s="11">
        <v>18254.6</v>
      </c>
      <c r="G6" s="11">
        <v>109527.6</v>
      </c>
      <c r="H6" s="114">
        <v>0</v>
      </c>
      <c r="I6" s="111">
        <f t="shared" si="0"/>
        <v>17250</v>
      </c>
      <c r="J6" s="74">
        <f t="shared" si="1"/>
        <v>169293</v>
      </c>
    </row>
    <row r="7" spans="1:10" ht="12.75">
      <c r="A7" s="75" t="s">
        <v>24</v>
      </c>
      <c r="B7" s="72" t="s">
        <v>25</v>
      </c>
      <c r="C7" s="89">
        <v>15470</v>
      </c>
      <c r="D7" s="39">
        <v>18254.6</v>
      </c>
      <c r="E7" s="40">
        <v>1</v>
      </c>
      <c r="F7" s="11">
        <v>18254.6</v>
      </c>
      <c r="G7" s="11">
        <v>109527.6</v>
      </c>
      <c r="H7" s="114">
        <v>0</v>
      </c>
      <c r="I7" s="111">
        <f t="shared" si="0"/>
        <v>17250</v>
      </c>
      <c r="J7" s="74">
        <f t="shared" si="1"/>
        <v>126777.6</v>
      </c>
    </row>
    <row r="8" spans="1:10" ht="12.75">
      <c r="A8" s="75" t="s">
        <v>219</v>
      </c>
      <c r="B8" s="72" t="s">
        <v>23</v>
      </c>
      <c r="C8" s="89">
        <v>16520</v>
      </c>
      <c r="D8" s="39">
        <v>19493.6</v>
      </c>
      <c r="E8" s="40">
        <v>1</v>
      </c>
      <c r="F8" s="11">
        <v>19493.6</v>
      </c>
      <c r="G8" s="11">
        <v>116961.6</v>
      </c>
      <c r="H8" s="114">
        <v>0</v>
      </c>
      <c r="I8" s="111">
        <f t="shared" si="0"/>
        <v>17250</v>
      </c>
      <c r="J8" s="74">
        <f t="shared" si="1"/>
        <v>126777.6</v>
      </c>
    </row>
    <row r="9" spans="1:10" ht="12.75">
      <c r="A9" s="75" t="s">
        <v>20</v>
      </c>
      <c r="B9" s="72" t="s">
        <v>21</v>
      </c>
      <c r="C9" s="89">
        <v>16260</v>
      </c>
      <c r="D9" s="39">
        <v>19186.8</v>
      </c>
      <c r="E9" s="40">
        <v>1</v>
      </c>
      <c r="F9" s="11">
        <v>19186.8</v>
      </c>
      <c r="G9" s="11">
        <v>115120.8</v>
      </c>
      <c r="H9" s="114">
        <v>0</v>
      </c>
      <c r="I9" s="111">
        <f t="shared" si="0"/>
        <v>17250</v>
      </c>
      <c r="J9" s="74">
        <f t="shared" si="1"/>
        <v>134211.6</v>
      </c>
    </row>
    <row r="10" spans="1:10" ht="12.75">
      <c r="A10" s="90" t="s">
        <v>93</v>
      </c>
      <c r="B10" s="91" t="s">
        <v>27</v>
      </c>
      <c r="C10" s="92">
        <v>16250</v>
      </c>
      <c r="D10" s="41">
        <v>19175</v>
      </c>
      <c r="E10" s="93">
        <v>1</v>
      </c>
      <c r="F10" s="94">
        <v>19175</v>
      </c>
      <c r="G10" s="94">
        <v>115050</v>
      </c>
      <c r="H10" s="11">
        <v>0</v>
      </c>
      <c r="I10" s="111">
        <f t="shared" si="0"/>
        <v>17250</v>
      </c>
      <c r="J10" s="74">
        <f t="shared" si="1"/>
        <v>132370.8</v>
      </c>
    </row>
    <row r="11" spans="1:10" ht="13.5" thickBot="1">
      <c r="A11" s="101" t="s">
        <v>58</v>
      </c>
      <c r="B11" s="102"/>
      <c r="C11" s="102"/>
      <c r="D11" s="102"/>
      <c r="E11" s="63">
        <v>6</v>
      </c>
      <c r="F11" s="64">
        <v>119705.1</v>
      </c>
      <c r="G11" s="115">
        <f>SUM(G5:G10)</f>
        <v>718230.6000000001</v>
      </c>
      <c r="H11" s="115">
        <f>SUM(H5:H10)</f>
        <v>0</v>
      </c>
      <c r="I11" s="115">
        <f>SUM(I5:I10)</f>
        <v>103500</v>
      </c>
      <c r="J11" s="161">
        <f>SUM(J5:J10)</f>
        <v>689430.5999999999</v>
      </c>
    </row>
    <row r="12" spans="1:10" ht="13.5" thickBot="1">
      <c r="A12" s="66" t="s">
        <v>94</v>
      </c>
      <c r="B12" s="67"/>
      <c r="C12" s="77"/>
      <c r="D12" s="69"/>
      <c r="E12" s="32">
        <v>6</v>
      </c>
      <c r="F12" s="23">
        <v>119705.1</v>
      </c>
      <c r="G12" s="23">
        <f>SUM(G11)</f>
        <v>718230.6000000001</v>
      </c>
      <c r="H12" s="23">
        <f>SUM(H11)</f>
        <v>0</v>
      </c>
      <c r="I12" s="23">
        <f>SUM(I11)</f>
        <v>103500</v>
      </c>
      <c r="J12" s="158">
        <f>SUM(J11)</f>
        <v>689430.5999999999</v>
      </c>
    </row>
    <row r="14" spans="1:7" ht="16.5">
      <c r="A14" s="24" t="s">
        <v>127</v>
      </c>
      <c r="E14" s="30"/>
      <c r="F14" s="31"/>
      <c r="G14" s="31"/>
    </row>
    <row r="15" spans="5:7" ht="13.5" thickBot="1">
      <c r="E15" s="30"/>
      <c r="F15" s="31"/>
      <c r="G15" s="31"/>
    </row>
    <row r="16" spans="1:10" ht="39" thickBot="1">
      <c r="A16" s="51" t="s">
        <v>0</v>
      </c>
      <c r="B16" s="52" t="s">
        <v>1</v>
      </c>
      <c r="C16" s="52" t="s">
        <v>2</v>
      </c>
      <c r="D16" s="52" t="s">
        <v>3</v>
      </c>
      <c r="E16" s="53" t="s">
        <v>28</v>
      </c>
      <c r="F16" s="54" t="s">
        <v>37</v>
      </c>
      <c r="G16" s="54" t="s">
        <v>4</v>
      </c>
      <c r="H16" s="113" t="s">
        <v>250</v>
      </c>
      <c r="I16" s="110" t="s">
        <v>251</v>
      </c>
      <c r="J16" s="55" t="s">
        <v>94</v>
      </c>
    </row>
    <row r="17" spans="1:10" ht="13.5" thickBot="1">
      <c r="A17" s="56" t="s">
        <v>5</v>
      </c>
      <c r="B17" s="84"/>
      <c r="C17" s="84"/>
      <c r="D17" s="59"/>
      <c r="E17" s="60"/>
      <c r="F17" s="61"/>
      <c r="G17" s="61"/>
      <c r="H17" s="61"/>
      <c r="I17" s="61"/>
      <c r="J17" s="62"/>
    </row>
    <row r="18" spans="1:10" ht="12.75">
      <c r="A18" s="207" t="s">
        <v>35</v>
      </c>
      <c r="B18" s="38" t="s">
        <v>10</v>
      </c>
      <c r="C18" s="39">
        <v>26900</v>
      </c>
      <c r="D18" s="39">
        <f>C18*118%</f>
        <v>31742</v>
      </c>
      <c r="E18" s="40">
        <v>1</v>
      </c>
      <c r="F18" s="11">
        <f>E18*D18</f>
        <v>31742</v>
      </c>
      <c r="G18" s="11">
        <f>F18*6</f>
        <v>190452</v>
      </c>
      <c r="H18" s="114">
        <f>(C18*25%)*6*E18</f>
        <v>40350</v>
      </c>
      <c r="I18" s="111">
        <f>(2500+375)*6*E18</f>
        <v>17250</v>
      </c>
      <c r="J18" s="74">
        <f>SUM(G18:I18)</f>
        <v>248052</v>
      </c>
    </row>
    <row r="19" spans="1:10" ht="12.75">
      <c r="A19" s="207" t="s">
        <v>12</v>
      </c>
      <c r="B19" s="38" t="s">
        <v>13</v>
      </c>
      <c r="C19" s="39">
        <v>20755</v>
      </c>
      <c r="D19" s="39">
        <f>C19*118%</f>
        <v>24490.899999999998</v>
      </c>
      <c r="E19" s="40">
        <v>1</v>
      </c>
      <c r="F19" s="11">
        <f>E19*D19</f>
        <v>24490.899999999998</v>
      </c>
      <c r="G19" s="11">
        <f>F19*6</f>
        <v>146945.4</v>
      </c>
      <c r="H19" s="114">
        <f>(C19*25%)*6*E19</f>
        <v>31132.5</v>
      </c>
      <c r="I19" s="111">
        <f>(2500+375)*6*E19</f>
        <v>17250</v>
      </c>
      <c r="J19" s="74">
        <f>SUM(G19:I19)</f>
        <v>195327.9</v>
      </c>
    </row>
    <row r="20" spans="1:10" ht="13.5" thickBot="1">
      <c r="A20" s="271" t="s">
        <v>58</v>
      </c>
      <c r="B20" s="272"/>
      <c r="C20" s="272"/>
      <c r="D20" s="273"/>
      <c r="E20" s="42">
        <f aca="true" t="shared" si="2" ref="E20:J20">SUM(E18:E19)</f>
        <v>2</v>
      </c>
      <c r="F20" s="43">
        <f t="shared" si="2"/>
        <v>56232.899999999994</v>
      </c>
      <c r="G20" s="43">
        <f t="shared" si="2"/>
        <v>337397.4</v>
      </c>
      <c r="H20" s="43">
        <f>SUM(H18:H19)</f>
        <v>71482.5</v>
      </c>
      <c r="I20" s="43">
        <f t="shared" si="2"/>
        <v>34500</v>
      </c>
      <c r="J20" s="155">
        <f t="shared" si="2"/>
        <v>443379.9</v>
      </c>
    </row>
    <row r="21" spans="1:10" ht="13.5" thickBot="1">
      <c r="A21" s="56" t="s">
        <v>79</v>
      </c>
      <c r="B21" s="84"/>
      <c r="C21" s="84"/>
      <c r="D21" s="59"/>
      <c r="E21" s="60"/>
      <c r="F21" s="61"/>
      <c r="G21" s="61"/>
      <c r="H21" s="61"/>
      <c r="I21" s="61"/>
      <c r="J21" s="62"/>
    </row>
    <row r="22" spans="1:10" ht="12.75">
      <c r="A22" s="207" t="s">
        <v>119</v>
      </c>
      <c r="B22" s="38" t="s">
        <v>21</v>
      </c>
      <c r="C22" s="39">
        <v>16260</v>
      </c>
      <c r="D22" s="39">
        <f>C22*118%</f>
        <v>19186.8</v>
      </c>
      <c r="E22" s="40">
        <v>1</v>
      </c>
      <c r="F22" s="11">
        <f>E22*D22</f>
        <v>19186.8</v>
      </c>
      <c r="G22" s="11">
        <f>F22*6</f>
        <v>115120.79999999999</v>
      </c>
      <c r="H22" s="114">
        <v>0</v>
      </c>
      <c r="I22" s="111">
        <f>(2500+375)*6*E22</f>
        <v>17250</v>
      </c>
      <c r="J22" s="74">
        <f>SUM(G21:I21)</f>
        <v>0</v>
      </c>
    </row>
    <row r="23" spans="1:10" ht="13.5" thickBot="1">
      <c r="A23" s="271" t="s">
        <v>58</v>
      </c>
      <c r="B23" s="272"/>
      <c r="C23" s="272"/>
      <c r="D23" s="273"/>
      <c r="E23" s="42">
        <f aca="true" t="shared" si="3" ref="E23:J23">SUM(E22:E22)</f>
        <v>1</v>
      </c>
      <c r="F23" s="45">
        <f t="shared" si="3"/>
        <v>19186.8</v>
      </c>
      <c r="G23" s="43">
        <f t="shared" si="3"/>
        <v>115120.79999999999</v>
      </c>
      <c r="H23" s="43">
        <f t="shared" si="3"/>
        <v>0</v>
      </c>
      <c r="I23" s="43">
        <f t="shared" si="3"/>
        <v>17250</v>
      </c>
      <c r="J23" s="155">
        <f t="shared" si="3"/>
        <v>0</v>
      </c>
    </row>
    <row r="24" spans="1:10" ht="13.5" thickBot="1">
      <c r="A24" s="231" t="s">
        <v>94</v>
      </c>
      <c r="B24" s="129"/>
      <c r="C24" s="84"/>
      <c r="D24" s="59"/>
      <c r="E24" s="203">
        <f aca="true" t="shared" si="4" ref="E24:J24">SUM(E20+E23)</f>
        <v>3</v>
      </c>
      <c r="F24" s="23">
        <f t="shared" si="4"/>
        <v>75419.7</v>
      </c>
      <c r="G24" s="23">
        <f t="shared" si="4"/>
        <v>452518.2</v>
      </c>
      <c r="H24" s="23">
        <f t="shared" si="4"/>
        <v>71482.5</v>
      </c>
      <c r="I24" s="23">
        <f>SUM(I20+I23)</f>
        <v>51750</v>
      </c>
      <c r="J24" s="70">
        <f t="shared" si="4"/>
        <v>443379.9</v>
      </c>
    </row>
    <row r="26" ht="13.5" thickBot="1"/>
    <row r="27" spans="1:10" ht="13.5" thickBot="1">
      <c r="A27" s="293" t="s">
        <v>94</v>
      </c>
      <c r="B27" s="294"/>
      <c r="C27" s="294"/>
      <c r="D27" s="295"/>
      <c r="E27" s="32">
        <f aca="true" t="shared" si="5" ref="E27:J27">SUM(E24+E12)</f>
        <v>9</v>
      </c>
      <c r="F27" s="23">
        <f t="shared" si="5"/>
        <v>195124.8</v>
      </c>
      <c r="G27" s="23">
        <f t="shared" si="5"/>
        <v>1170748.8</v>
      </c>
      <c r="H27" s="23">
        <f t="shared" si="5"/>
        <v>71482.5</v>
      </c>
      <c r="I27" s="23">
        <f t="shared" si="5"/>
        <v>155250</v>
      </c>
      <c r="J27" s="70">
        <f t="shared" si="5"/>
        <v>1132810.5</v>
      </c>
    </row>
  </sheetData>
  <mergeCells count="3">
    <mergeCell ref="A20:D20"/>
    <mergeCell ref="A23:D23"/>
    <mergeCell ref="A27:D27"/>
  </mergeCells>
  <printOptions/>
  <pageMargins left="0.21" right="0.26" top="0.35" bottom="0.35" header="0.2" footer="0.3"/>
  <pageSetup horizontalDpi="300" verticalDpi="3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pane xSplit="1" ySplit="4" topLeftCell="G5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42.140625" style="0" customWidth="1"/>
    <col min="2" max="2" width="12.421875" style="0" bestFit="1" customWidth="1"/>
    <col min="3" max="3" width="12.28125" style="0" bestFit="1" customWidth="1"/>
    <col min="4" max="4" width="11.8515625" style="0" bestFit="1" customWidth="1"/>
    <col min="5" max="5" width="10.8515625" style="0" bestFit="1" customWidth="1"/>
    <col min="6" max="6" width="16.421875" style="0" customWidth="1"/>
    <col min="7" max="7" width="14.57421875" style="0" bestFit="1" customWidth="1"/>
    <col min="8" max="8" width="12.8515625" style="0" bestFit="1" customWidth="1"/>
    <col min="9" max="9" width="11.8515625" style="0" bestFit="1" customWidth="1"/>
    <col min="10" max="10" width="14.57421875" style="0" bestFit="1" customWidth="1"/>
  </cols>
  <sheetData>
    <row r="1" spans="1:7" ht="16.5">
      <c r="A1" s="24" t="s">
        <v>236</v>
      </c>
      <c r="B1" s="49"/>
      <c r="C1" s="83"/>
      <c r="E1" s="30"/>
      <c r="F1" s="31"/>
      <c r="G1" s="31"/>
    </row>
    <row r="2" spans="2:7" ht="13.5" thickBot="1">
      <c r="B2" s="49"/>
      <c r="C2" s="83"/>
      <c r="E2" s="30"/>
      <c r="F2" s="31"/>
      <c r="G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79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86</v>
      </c>
      <c r="B5" s="72" t="s">
        <v>23</v>
      </c>
      <c r="C5" s="89">
        <v>16520</v>
      </c>
      <c r="D5" s="39">
        <v>19493.6</v>
      </c>
      <c r="E5" s="40">
        <v>1</v>
      </c>
      <c r="F5" s="11">
        <v>19493.6</v>
      </c>
      <c r="G5" s="106">
        <v>116961.6</v>
      </c>
      <c r="H5" s="106">
        <v>0</v>
      </c>
      <c r="I5" s="114">
        <f>(2500+375)*6*E5</f>
        <v>17250</v>
      </c>
      <c r="J5" s="74">
        <f>SUM(G5:I5)</f>
        <v>134211.6</v>
      </c>
    </row>
    <row r="6" spans="1:10" ht="13.5" thickBot="1">
      <c r="A6" s="101" t="s">
        <v>58</v>
      </c>
      <c r="B6" s="102"/>
      <c r="C6" s="102"/>
      <c r="D6" s="102"/>
      <c r="E6" s="63">
        <f>SUM(E5)</f>
        <v>1</v>
      </c>
      <c r="F6" s="64">
        <f>SUM(F5)</f>
        <v>19493.6</v>
      </c>
      <c r="G6" s="64">
        <f aca="true" t="shared" si="0" ref="G6:J7">SUM(G5)</f>
        <v>116961.6</v>
      </c>
      <c r="H6" s="64">
        <f t="shared" si="0"/>
        <v>0</v>
      </c>
      <c r="I6" s="64">
        <f t="shared" si="0"/>
        <v>17250</v>
      </c>
      <c r="J6" s="189">
        <f t="shared" si="0"/>
        <v>134211.6</v>
      </c>
    </row>
    <row r="7" spans="1:10" ht="13.5" thickBot="1">
      <c r="A7" s="66" t="s">
        <v>94</v>
      </c>
      <c r="B7" s="67"/>
      <c r="C7" s="77"/>
      <c r="D7" s="69"/>
      <c r="E7" s="32">
        <f>SUM(E6)</f>
        <v>1</v>
      </c>
      <c r="F7" s="23">
        <f>SUM(F6)</f>
        <v>19493.6</v>
      </c>
      <c r="G7" s="23">
        <f t="shared" si="0"/>
        <v>116961.6</v>
      </c>
      <c r="H7" s="23">
        <f t="shared" si="0"/>
        <v>0</v>
      </c>
      <c r="I7" s="23">
        <f t="shared" si="0"/>
        <v>17250</v>
      </c>
      <c r="J7" s="70">
        <f t="shared" si="0"/>
        <v>134211.6</v>
      </c>
    </row>
    <row r="9" spans="1:7" ht="16.5">
      <c r="A9" s="24" t="s">
        <v>126</v>
      </c>
      <c r="E9" s="30"/>
      <c r="F9" s="31"/>
      <c r="G9" s="31"/>
    </row>
    <row r="10" spans="5:7" ht="13.5" thickBot="1">
      <c r="E10" s="30"/>
      <c r="F10" s="31"/>
      <c r="G10" s="31"/>
    </row>
    <row r="11" spans="1:10" ht="39" thickBot="1">
      <c r="A11" s="51" t="s">
        <v>0</v>
      </c>
      <c r="B11" s="52" t="s">
        <v>1</v>
      </c>
      <c r="C11" s="52" t="s">
        <v>2</v>
      </c>
      <c r="D11" s="52" t="s">
        <v>3</v>
      </c>
      <c r="E11" s="53" t="s">
        <v>28</v>
      </c>
      <c r="F11" s="54" t="s">
        <v>37</v>
      </c>
      <c r="G11" s="54" t="s">
        <v>4</v>
      </c>
      <c r="H11" s="113" t="s">
        <v>250</v>
      </c>
      <c r="I11" s="110" t="s">
        <v>251</v>
      </c>
      <c r="J11" s="55" t="s">
        <v>94</v>
      </c>
    </row>
    <row r="12" spans="1:10" ht="13.5" thickBot="1">
      <c r="A12" s="56" t="s">
        <v>5</v>
      </c>
      <c r="B12" s="84"/>
      <c r="C12" s="84"/>
      <c r="D12" s="59"/>
      <c r="E12" s="60"/>
      <c r="F12" s="61"/>
      <c r="G12" s="61"/>
      <c r="H12" s="61"/>
      <c r="I12" s="61"/>
      <c r="J12" s="62"/>
    </row>
    <row r="13" spans="1:10" ht="12.75">
      <c r="A13" s="207" t="s">
        <v>51</v>
      </c>
      <c r="B13" s="38" t="s">
        <v>52</v>
      </c>
      <c r="C13" s="39">
        <v>37650</v>
      </c>
      <c r="D13" s="39">
        <f>C13*118%</f>
        <v>44427</v>
      </c>
      <c r="E13" s="40">
        <v>2</v>
      </c>
      <c r="F13" s="11">
        <f>E13*D13</f>
        <v>88854</v>
      </c>
      <c r="G13" s="11">
        <f>F13*6</f>
        <v>533124</v>
      </c>
      <c r="H13" s="106">
        <f>(C13*25%)*6*E13</f>
        <v>112950</v>
      </c>
      <c r="I13" s="114">
        <f>(2500+375)*6*E13</f>
        <v>34500</v>
      </c>
      <c r="J13" s="107">
        <f>SUM(G13:I13)</f>
        <v>680574</v>
      </c>
    </row>
    <row r="14" spans="1:10" ht="12.75">
      <c r="A14" s="207" t="s">
        <v>114</v>
      </c>
      <c r="B14" s="38" t="s">
        <v>34</v>
      </c>
      <c r="C14" s="39">
        <v>37650</v>
      </c>
      <c r="D14" s="39">
        <f>C14*118%</f>
        <v>44427</v>
      </c>
      <c r="E14" s="40">
        <v>1</v>
      </c>
      <c r="F14" s="11">
        <f>E14*D14</f>
        <v>44427</v>
      </c>
      <c r="G14" s="11">
        <f>F14*6</f>
        <v>266562</v>
      </c>
      <c r="H14" s="94">
        <f>(C14*25%)*6*E14</f>
        <v>56475</v>
      </c>
      <c r="I14" s="114">
        <f>(2500+375)*6*E14</f>
        <v>17250</v>
      </c>
      <c r="J14" s="74">
        <f>SUM(G14:I14)</f>
        <v>340287</v>
      </c>
    </row>
    <row r="15" spans="1:10" ht="13.5" thickBot="1">
      <c r="A15" s="271" t="s">
        <v>58</v>
      </c>
      <c r="B15" s="272"/>
      <c r="C15" s="272"/>
      <c r="D15" s="273"/>
      <c r="E15" s="42">
        <f aca="true" t="shared" si="1" ref="E15:J15">SUM(E13:E14)</f>
        <v>3</v>
      </c>
      <c r="F15" s="43">
        <f t="shared" si="1"/>
        <v>133281</v>
      </c>
      <c r="G15" s="43">
        <f t="shared" si="1"/>
        <v>799686</v>
      </c>
      <c r="H15" s="194">
        <f t="shared" si="1"/>
        <v>169425</v>
      </c>
      <c r="I15" s="43">
        <f t="shared" si="1"/>
        <v>51750</v>
      </c>
      <c r="J15" s="155">
        <f t="shared" si="1"/>
        <v>1020861</v>
      </c>
    </row>
    <row r="16" spans="1:10" ht="13.5" thickBot="1">
      <c r="A16" s="56" t="s">
        <v>79</v>
      </c>
      <c r="B16" s="84"/>
      <c r="C16" s="84"/>
      <c r="D16" s="59"/>
      <c r="E16" s="60"/>
      <c r="F16" s="61"/>
      <c r="G16" s="61"/>
      <c r="H16" s="61"/>
      <c r="I16" s="61"/>
      <c r="J16" s="62"/>
    </row>
    <row r="17" spans="1:10" ht="12.75">
      <c r="A17" s="207" t="s">
        <v>86</v>
      </c>
      <c r="B17" s="38" t="s">
        <v>23</v>
      </c>
      <c r="C17" s="39">
        <v>16520</v>
      </c>
      <c r="D17" s="39">
        <f>C17*118%</f>
        <v>19493.6</v>
      </c>
      <c r="E17" s="40">
        <v>1</v>
      </c>
      <c r="F17" s="11">
        <f>E17*D17</f>
        <v>19493.6</v>
      </c>
      <c r="G17" s="11">
        <f>F17*6</f>
        <v>116961.59999999999</v>
      </c>
      <c r="H17" s="114">
        <v>0</v>
      </c>
      <c r="I17" s="114">
        <f>(2500+375)*6*E17</f>
        <v>17250</v>
      </c>
      <c r="J17" s="74">
        <f>SUM(G17:I17)</f>
        <v>134211.59999999998</v>
      </c>
    </row>
    <row r="18" spans="1:10" ht="13.5" thickBot="1">
      <c r="A18" s="271" t="s">
        <v>58</v>
      </c>
      <c r="B18" s="272"/>
      <c r="C18" s="272"/>
      <c r="D18" s="273"/>
      <c r="E18" s="42">
        <f aca="true" t="shared" si="2" ref="E18:J18">SUM(E17:E17)</f>
        <v>1</v>
      </c>
      <c r="F18" s="45">
        <f t="shared" si="2"/>
        <v>19493.6</v>
      </c>
      <c r="G18" s="115">
        <f t="shared" si="2"/>
        <v>116961.59999999999</v>
      </c>
      <c r="H18" s="194">
        <f t="shared" si="2"/>
        <v>0</v>
      </c>
      <c r="I18" s="43">
        <f t="shared" si="2"/>
        <v>17250</v>
      </c>
      <c r="J18" s="155">
        <f t="shared" si="2"/>
        <v>134211.59999999998</v>
      </c>
    </row>
    <row r="19" spans="1:10" ht="13.5" thickBot="1">
      <c r="A19" s="231" t="s">
        <v>94</v>
      </c>
      <c r="B19" s="129"/>
      <c r="C19" s="84"/>
      <c r="D19" s="69"/>
      <c r="E19" s="18">
        <f aca="true" t="shared" si="3" ref="E19:J19">SUM(E15+E18)</f>
        <v>4</v>
      </c>
      <c r="F19" s="23">
        <f t="shared" si="3"/>
        <v>152774.6</v>
      </c>
      <c r="G19" s="23">
        <f t="shared" si="3"/>
        <v>916647.6</v>
      </c>
      <c r="H19" s="23">
        <f t="shared" si="3"/>
        <v>169425</v>
      </c>
      <c r="I19" s="23">
        <f t="shared" si="3"/>
        <v>69000</v>
      </c>
      <c r="J19" s="70">
        <f t="shared" si="3"/>
        <v>1155072.6</v>
      </c>
    </row>
    <row r="21" ht="13.5" thickBot="1"/>
    <row r="22" spans="1:10" ht="13.5" thickBot="1">
      <c r="A22" s="293" t="s">
        <v>94</v>
      </c>
      <c r="B22" s="294"/>
      <c r="C22" s="294"/>
      <c r="D22" s="295"/>
      <c r="E22" s="32">
        <f aca="true" t="shared" si="4" ref="E22:J22">SUM(E19+E7)</f>
        <v>5</v>
      </c>
      <c r="F22" s="23">
        <f t="shared" si="4"/>
        <v>172268.2</v>
      </c>
      <c r="G22" s="23">
        <f t="shared" si="4"/>
        <v>1033609.2</v>
      </c>
      <c r="H22" s="23">
        <f t="shared" si="4"/>
        <v>169425</v>
      </c>
      <c r="I22" s="23">
        <f t="shared" si="4"/>
        <v>86250</v>
      </c>
      <c r="J22" s="70">
        <f t="shared" si="4"/>
        <v>1289284.2000000002</v>
      </c>
    </row>
  </sheetData>
  <mergeCells count="3">
    <mergeCell ref="A15:D15"/>
    <mergeCell ref="A18:D18"/>
    <mergeCell ref="A22:D22"/>
  </mergeCells>
  <printOptions/>
  <pageMargins left="0.21" right="0.26" top="0.35" bottom="0.35" header="0.2" footer="0.3"/>
  <pageSetup horizontalDpi="300" verticalDpi="300" orientation="landscape" paperSize="9" scale="90" r:id="rId1"/>
  <rowBreaks count="1" manualBreakCount="1">
    <brk id="26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pane xSplit="1" ySplit="4" topLeftCell="G5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42.140625" style="0" customWidth="1"/>
    <col min="2" max="2" width="12.140625" style="0" bestFit="1" customWidth="1"/>
    <col min="3" max="3" width="12.28125" style="0" bestFit="1" customWidth="1"/>
    <col min="4" max="4" width="11.8515625" style="0" bestFit="1" customWidth="1"/>
    <col min="5" max="5" width="10.421875" style="0" customWidth="1"/>
    <col min="6" max="6" width="16.57421875" style="0" customWidth="1"/>
    <col min="7" max="7" width="14.57421875" style="0" bestFit="1" customWidth="1"/>
    <col min="8" max="8" width="11.00390625" style="0" bestFit="1" customWidth="1"/>
    <col min="9" max="9" width="13.421875" style="0" bestFit="1" customWidth="1"/>
    <col min="10" max="10" width="14.57421875" style="0" bestFit="1" customWidth="1"/>
  </cols>
  <sheetData>
    <row r="1" spans="1:7" ht="16.5">
      <c r="A1" s="24" t="s">
        <v>136</v>
      </c>
      <c r="B1" s="49"/>
      <c r="C1" s="83"/>
      <c r="E1" s="30"/>
      <c r="F1" s="31"/>
      <c r="G1" s="31"/>
    </row>
    <row r="2" spans="2:7" ht="13.5" thickBot="1">
      <c r="B2" s="49"/>
      <c r="C2" s="83"/>
      <c r="E2" s="30"/>
      <c r="F2" s="31"/>
      <c r="G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45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228</v>
      </c>
      <c r="B5" s="72" t="s">
        <v>69</v>
      </c>
      <c r="C5" s="103">
        <v>41905</v>
      </c>
      <c r="D5" s="39">
        <v>49447.9</v>
      </c>
      <c r="E5" s="40">
        <v>1</v>
      </c>
      <c r="F5" s="11">
        <v>49447.9</v>
      </c>
      <c r="G5" s="106">
        <v>296687.4</v>
      </c>
      <c r="H5" s="114">
        <v>0</v>
      </c>
      <c r="I5" s="111">
        <f>(2500+375)*6*E5</f>
        <v>17250</v>
      </c>
      <c r="J5" s="74">
        <f>SUM(G5:I5)</f>
        <v>313937.4</v>
      </c>
    </row>
    <row r="6" spans="1:10" ht="12.75">
      <c r="A6" s="71" t="s">
        <v>222</v>
      </c>
      <c r="B6" s="72" t="s">
        <v>76</v>
      </c>
      <c r="C6" s="103">
        <v>25145</v>
      </c>
      <c r="D6" s="39">
        <v>29671.1</v>
      </c>
      <c r="E6" s="40">
        <v>1</v>
      </c>
      <c r="F6" s="11">
        <v>29671.1</v>
      </c>
      <c r="G6" s="11">
        <v>178026.6</v>
      </c>
      <c r="H6" s="114">
        <v>0</v>
      </c>
      <c r="I6" s="111">
        <f>(2500+375)*6*E6</f>
        <v>17250</v>
      </c>
      <c r="J6" s="74">
        <f>SUM(G6:I6)</f>
        <v>195276.6</v>
      </c>
    </row>
    <row r="7" spans="1:10" ht="13.5" thickBot="1">
      <c r="A7" s="101" t="s">
        <v>58</v>
      </c>
      <c r="B7" s="102"/>
      <c r="C7" s="102"/>
      <c r="D7" s="102"/>
      <c r="E7" s="63">
        <f aca="true" t="shared" si="0" ref="E7:J7">SUM(E5:E6)</f>
        <v>2</v>
      </c>
      <c r="F7" s="64">
        <f t="shared" si="0"/>
        <v>79119</v>
      </c>
      <c r="G7" s="115">
        <f t="shared" si="0"/>
        <v>474714</v>
      </c>
      <c r="H7" s="115">
        <f t="shared" si="0"/>
        <v>0</v>
      </c>
      <c r="I7" s="115">
        <f t="shared" si="0"/>
        <v>34500</v>
      </c>
      <c r="J7" s="161">
        <f t="shared" si="0"/>
        <v>509214</v>
      </c>
    </row>
    <row r="8" spans="1:10" ht="13.5" thickBot="1">
      <c r="A8" s="56" t="s">
        <v>79</v>
      </c>
      <c r="B8" s="57"/>
      <c r="C8" s="58"/>
      <c r="D8" s="59"/>
      <c r="E8" s="60"/>
      <c r="F8" s="61"/>
      <c r="G8" s="61"/>
      <c r="H8" s="61"/>
      <c r="I8" s="61"/>
      <c r="J8" s="62"/>
    </row>
    <row r="9" spans="1:10" ht="12.75">
      <c r="A9" s="75" t="s">
        <v>160</v>
      </c>
      <c r="B9" s="72" t="s">
        <v>27</v>
      </c>
      <c r="C9" s="89">
        <v>16250</v>
      </c>
      <c r="D9" s="39">
        <v>19175</v>
      </c>
      <c r="E9" s="40">
        <v>1</v>
      </c>
      <c r="F9" s="11">
        <v>19175</v>
      </c>
      <c r="G9" s="106">
        <v>115050</v>
      </c>
      <c r="H9" s="114">
        <v>0</v>
      </c>
      <c r="I9" s="111">
        <f>(2500+375)*6*E9</f>
        <v>17250</v>
      </c>
      <c r="J9" s="74">
        <f>SUM(G9:I9)</f>
        <v>132300</v>
      </c>
    </row>
    <row r="10" spans="1:10" ht="12.75">
      <c r="A10" s="75" t="s">
        <v>24</v>
      </c>
      <c r="B10" s="72" t="s">
        <v>25</v>
      </c>
      <c r="C10" s="89">
        <v>15470</v>
      </c>
      <c r="D10" s="39">
        <v>18254.6</v>
      </c>
      <c r="E10" s="40">
        <v>1</v>
      </c>
      <c r="F10" s="11">
        <v>18254.6</v>
      </c>
      <c r="G10" s="11">
        <v>109527.6</v>
      </c>
      <c r="H10" s="114">
        <v>0</v>
      </c>
      <c r="I10" s="111">
        <f>(2500+375)*6*E10</f>
        <v>17250</v>
      </c>
      <c r="J10" s="74">
        <f>SUM(G10:I10)</f>
        <v>126777.6</v>
      </c>
    </row>
    <row r="11" spans="1:10" ht="12.75">
      <c r="A11" s="75" t="s">
        <v>149</v>
      </c>
      <c r="B11" s="72" t="s">
        <v>27</v>
      </c>
      <c r="C11" s="89">
        <v>16250</v>
      </c>
      <c r="D11" s="39">
        <v>19175</v>
      </c>
      <c r="E11" s="40">
        <v>1</v>
      </c>
      <c r="F11" s="11">
        <v>19175</v>
      </c>
      <c r="G11" s="11">
        <v>115050</v>
      </c>
      <c r="H11" s="114">
        <v>0</v>
      </c>
      <c r="I11" s="111">
        <f>(2500+375)*6*E11</f>
        <v>17250</v>
      </c>
      <c r="J11" s="74">
        <f>SUM(G11:I11)</f>
        <v>132300</v>
      </c>
    </row>
    <row r="12" spans="1:10" ht="13.5" thickBot="1">
      <c r="A12" s="101" t="s">
        <v>58</v>
      </c>
      <c r="B12" s="102"/>
      <c r="C12" s="102"/>
      <c r="D12" s="102"/>
      <c r="E12" s="63">
        <f aca="true" t="shared" si="1" ref="E12:J12">SUM(E9:E11)</f>
        <v>3</v>
      </c>
      <c r="F12" s="64">
        <f t="shared" si="1"/>
        <v>56604.6</v>
      </c>
      <c r="G12" s="64">
        <f t="shared" si="1"/>
        <v>339627.6</v>
      </c>
      <c r="H12" s="64">
        <f t="shared" si="1"/>
        <v>0</v>
      </c>
      <c r="I12" s="64">
        <f t="shared" si="1"/>
        <v>51750</v>
      </c>
      <c r="J12" s="189">
        <f t="shared" si="1"/>
        <v>391377.6</v>
      </c>
    </row>
    <row r="13" spans="1:10" ht="13.5" thickBot="1">
      <c r="A13" s="66" t="s">
        <v>94</v>
      </c>
      <c r="B13" s="67"/>
      <c r="C13" s="77"/>
      <c r="D13" s="69"/>
      <c r="E13" s="32">
        <f aca="true" t="shared" si="2" ref="E13:J13">SUM(E7+E12)</f>
        <v>5</v>
      </c>
      <c r="F13" s="23">
        <f t="shared" si="2"/>
        <v>135723.6</v>
      </c>
      <c r="G13" s="23">
        <f t="shared" si="2"/>
        <v>814341.6</v>
      </c>
      <c r="H13" s="23">
        <f t="shared" si="2"/>
        <v>0</v>
      </c>
      <c r="I13" s="23">
        <f t="shared" si="2"/>
        <v>86250</v>
      </c>
      <c r="J13" s="70">
        <f t="shared" si="2"/>
        <v>900591.6</v>
      </c>
    </row>
    <row r="15" spans="1:7" ht="16.5">
      <c r="A15" s="24" t="s">
        <v>136</v>
      </c>
      <c r="B15" s="49"/>
      <c r="C15" s="83"/>
      <c r="E15" s="30"/>
      <c r="F15" s="31"/>
      <c r="G15" s="31"/>
    </row>
    <row r="16" spans="2:7" ht="13.5" thickBot="1">
      <c r="B16" s="49"/>
      <c r="C16" s="83"/>
      <c r="E16" s="30"/>
      <c r="F16" s="31"/>
      <c r="G16" s="31"/>
    </row>
    <row r="17" spans="1:10" ht="39" thickBot="1">
      <c r="A17" s="51" t="s">
        <v>0</v>
      </c>
      <c r="B17" s="52" t="s">
        <v>1</v>
      </c>
      <c r="C17" s="52" t="s">
        <v>2</v>
      </c>
      <c r="D17" s="52" t="s">
        <v>3</v>
      </c>
      <c r="E17" s="53" t="s">
        <v>28</v>
      </c>
      <c r="F17" s="54" t="s">
        <v>37</v>
      </c>
      <c r="G17" s="54" t="s">
        <v>4</v>
      </c>
      <c r="H17" s="113" t="s">
        <v>250</v>
      </c>
      <c r="I17" s="110" t="s">
        <v>251</v>
      </c>
      <c r="J17" s="55" t="s">
        <v>94</v>
      </c>
    </row>
    <row r="18" spans="1:10" s="50" customFormat="1" ht="13.5" thickBot="1">
      <c r="A18" s="56" t="s">
        <v>79</v>
      </c>
      <c r="B18" s="57"/>
      <c r="C18" s="84"/>
      <c r="D18" s="59"/>
      <c r="E18" s="60"/>
      <c r="F18" s="61"/>
      <c r="G18" s="61"/>
      <c r="H18" s="61"/>
      <c r="I18" s="61"/>
      <c r="J18" s="62"/>
    </row>
    <row r="19" spans="1:10" s="50" customFormat="1" ht="12.75">
      <c r="A19" s="85" t="s">
        <v>121</v>
      </c>
      <c r="B19" s="72" t="s">
        <v>39</v>
      </c>
      <c r="C19" s="86">
        <v>15870</v>
      </c>
      <c r="D19" s="39">
        <f>C19*118%</f>
        <v>18726.6</v>
      </c>
      <c r="E19" s="40">
        <v>1</v>
      </c>
      <c r="F19" s="11">
        <f>E19*D19</f>
        <v>18726.6</v>
      </c>
      <c r="G19" s="11">
        <f>F19*6</f>
        <v>112359.59999999999</v>
      </c>
      <c r="H19" s="11">
        <v>0</v>
      </c>
      <c r="I19" s="106">
        <f>(2500+375)*6*E19</f>
        <v>17250</v>
      </c>
      <c r="J19" s="157">
        <f>SUM(G19:I19)</f>
        <v>129609.59999999999</v>
      </c>
    </row>
    <row r="20" spans="1:10" s="50" customFormat="1" ht="12.75">
      <c r="A20" s="75" t="s">
        <v>38</v>
      </c>
      <c r="B20" s="87" t="s">
        <v>39</v>
      </c>
      <c r="C20" s="88">
        <v>15870</v>
      </c>
      <c r="D20" s="39">
        <f>C20*118%</f>
        <v>18726.6</v>
      </c>
      <c r="E20" s="40">
        <v>1</v>
      </c>
      <c r="F20" s="11">
        <f>E20*D20</f>
        <v>18726.6</v>
      </c>
      <c r="G20" s="11">
        <f>F20*6</f>
        <v>112359.59999999999</v>
      </c>
      <c r="H20" s="11">
        <v>0</v>
      </c>
      <c r="I20" s="94">
        <f>(2500+375)*6*E20</f>
        <v>17250</v>
      </c>
      <c r="J20" s="157">
        <f>SUM(G20:I20)</f>
        <v>129609.59999999999</v>
      </c>
    </row>
    <row r="21" spans="1:10" s="44" customFormat="1" ht="13.5" thickBot="1">
      <c r="A21" s="285" t="s">
        <v>58</v>
      </c>
      <c r="B21" s="286"/>
      <c r="C21" s="286"/>
      <c r="D21" s="286"/>
      <c r="E21" s="63">
        <f aca="true" t="shared" si="3" ref="E21:J21">SUM(E19:E20)</f>
        <v>2</v>
      </c>
      <c r="F21" s="64">
        <f t="shared" si="3"/>
        <v>37453.2</v>
      </c>
      <c r="G21" s="115">
        <f t="shared" si="3"/>
        <v>224719.19999999998</v>
      </c>
      <c r="H21" s="115">
        <f t="shared" si="3"/>
        <v>0</v>
      </c>
      <c r="I21" s="115">
        <f t="shared" si="3"/>
        <v>34500</v>
      </c>
      <c r="J21" s="161">
        <f t="shared" si="3"/>
        <v>259219.19999999998</v>
      </c>
    </row>
    <row r="22" spans="1:10" s="44" customFormat="1" ht="13.5" thickBot="1">
      <c r="A22" s="66" t="s">
        <v>94</v>
      </c>
      <c r="B22" s="67"/>
      <c r="C22" s="77"/>
      <c r="D22" s="69"/>
      <c r="E22" s="32">
        <f aca="true" t="shared" si="4" ref="E22:J22">SUM(E21)</f>
        <v>2</v>
      </c>
      <c r="F22" s="23">
        <f t="shared" si="4"/>
        <v>37453.2</v>
      </c>
      <c r="G22" s="23">
        <f t="shared" si="4"/>
        <v>224719.19999999998</v>
      </c>
      <c r="H22" s="23">
        <f t="shared" si="4"/>
        <v>0</v>
      </c>
      <c r="I22" s="23">
        <f t="shared" si="4"/>
        <v>34500</v>
      </c>
      <c r="J22" s="158">
        <f t="shared" si="4"/>
        <v>259219.19999999998</v>
      </c>
    </row>
    <row r="23" spans="2:7" ht="12.75">
      <c r="B23" s="49"/>
      <c r="C23" s="50"/>
      <c r="E23" s="30"/>
      <c r="F23" s="31"/>
      <c r="G23" s="31"/>
    </row>
    <row r="24" spans="5:7" ht="12.75">
      <c r="E24" s="30"/>
      <c r="F24" s="31"/>
      <c r="G24" s="31"/>
    </row>
    <row r="25" spans="1:7" ht="16.5">
      <c r="A25" s="24" t="s">
        <v>128</v>
      </c>
      <c r="E25" s="30"/>
      <c r="F25" s="31"/>
      <c r="G25" s="31"/>
    </row>
    <row r="26" spans="5:7" ht="13.5" thickBot="1">
      <c r="E26" s="30"/>
      <c r="F26" s="31"/>
      <c r="G26" s="31"/>
    </row>
    <row r="27" spans="1:10" ht="39" thickBot="1">
      <c r="A27" s="51" t="s">
        <v>0</v>
      </c>
      <c r="B27" s="52" t="s">
        <v>1</v>
      </c>
      <c r="C27" s="52" t="s">
        <v>2</v>
      </c>
      <c r="D27" s="52" t="s">
        <v>3</v>
      </c>
      <c r="E27" s="53" t="s">
        <v>28</v>
      </c>
      <c r="F27" s="54" t="s">
        <v>37</v>
      </c>
      <c r="G27" s="54" t="s">
        <v>4</v>
      </c>
      <c r="H27" s="113" t="s">
        <v>250</v>
      </c>
      <c r="I27" s="110" t="s">
        <v>251</v>
      </c>
      <c r="J27" s="55" t="s">
        <v>94</v>
      </c>
    </row>
    <row r="28" spans="1:10" ht="13.5" thickBot="1">
      <c r="A28" s="56" t="s">
        <v>11</v>
      </c>
      <c r="B28" s="84"/>
      <c r="C28" s="84"/>
      <c r="D28" s="59"/>
      <c r="E28" s="60"/>
      <c r="F28" s="61"/>
      <c r="G28" s="61"/>
      <c r="H28" s="61"/>
      <c r="I28" s="61"/>
      <c r="J28" s="62"/>
    </row>
    <row r="29" spans="1:10" ht="12.75">
      <c r="A29" s="207" t="s">
        <v>116</v>
      </c>
      <c r="B29" s="38" t="s">
        <v>16</v>
      </c>
      <c r="C29" s="39">
        <v>25145</v>
      </c>
      <c r="D29" s="39">
        <f>C29*118%</f>
        <v>29671.1</v>
      </c>
      <c r="E29" s="40">
        <v>1</v>
      </c>
      <c r="F29" s="11">
        <f>E29*D29</f>
        <v>29671.1</v>
      </c>
      <c r="G29" s="11">
        <f>F29*6</f>
        <v>178026.59999999998</v>
      </c>
      <c r="H29" s="114">
        <v>0</v>
      </c>
      <c r="I29" s="230">
        <f>(2500+375)*6*E29</f>
        <v>17250</v>
      </c>
      <c r="J29" s="157">
        <f>SUM(G29:I29)</f>
        <v>195276.59999999998</v>
      </c>
    </row>
    <row r="30" spans="1:10" ht="13.5" thickBot="1">
      <c r="A30" s="271" t="s">
        <v>58</v>
      </c>
      <c r="B30" s="272"/>
      <c r="C30" s="272"/>
      <c r="D30" s="273"/>
      <c r="E30" s="42">
        <f aca="true" t="shared" si="5" ref="E30:J30">SUM(E29:E29)</f>
        <v>1</v>
      </c>
      <c r="F30" s="45">
        <f t="shared" si="5"/>
        <v>29671.1</v>
      </c>
      <c r="G30" s="45">
        <f t="shared" si="5"/>
        <v>178026.59999999998</v>
      </c>
      <c r="H30" s="45">
        <f t="shared" si="5"/>
        <v>0</v>
      </c>
      <c r="I30" s="45">
        <f t="shared" si="5"/>
        <v>17250</v>
      </c>
      <c r="J30" s="156">
        <f t="shared" si="5"/>
        <v>195276.59999999998</v>
      </c>
    </row>
    <row r="31" spans="1:10" ht="13.5" thickBot="1">
      <c r="A31" s="293" t="s">
        <v>94</v>
      </c>
      <c r="B31" s="294"/>
      <c r="C31" s="294"/>
      <c r="D31" s="295"/>
      <c r="E31" s="18">
        <f aca="true" t="shared" si="6" ref="E31:J31">SUM(E30)</f>
        <v>1</v>
      </c>
      <c r="F31" s="23">
        <f t="shared" si="6"/>
        <v>29671.1</v>
      </c>
      <c r="G31" s="23">
        <f t="shared" si="6"/>
        <v>178026.59999999998</v>
      </c>
      <c r="H31" s="23">
        <f t="shared" si="6"/>
        <v>0</v>
      </c>
      <c r="I31" s="23">
        <f t="shared" si="6"/>
        <v>17250</v>
      </c>
      <c r="J31" s="70">
        <f t="shared" si="6"/>
        <v>195276.59999999998</v>
      </c>
    </row>
    <row r="33" ht="13.5" thickBot="1"/>
    <row r="34" spans="1:10" ht="13.5" thickBot="1">
      <c r="A34" s="293" t="s">
        <v>94</v>
      </c>
      <c r="B34" s="294"/>
      <c r="C34" s="294"/>
      <c r="D34" s="295"/>
      <c r="E34" s="32">
        <f aca="true" t="shared" si="7" ref="E34:J34">SUM(E13+E22+E31)</f>
        <v>8</v>
      </c>
      <c r="F34" s="23">
        <f t="shared" si="7"/>
        <v>202847.9</v>
      </c>
      <c r="G34" s="23">
        <f t="shared" si="7"/>
        <v>1217087.4</v>
      </c>
      <c r="H34" s="23">
        <f t="shared" si="7"/>
        <v>0</v>
      </c>
      <c r="I34" s="23">
        <f t="shared" si="7"/>
        <v>138000</v>
      </c>
      <c r="J34" s="70">
        <f t="shared" si="7"/>
        <v>1355087.4</v>
      </c>
    </row>
  </sheetData>
  <mergeCells count="4">
    <mergeCell ref="A34:D34"/>
    <mergeCell ref="A31:D31"/>
    <mergeCell ref="A21:D21"/>
    <mergeCell ref="A30:D30"/>
  </mergeCells>
  <printOptions/>
  <pageMargins left="0.21" right="0.26" top="0.35" bottom="0.35" header="0.2" footer="0.3"/>
  <pageSetup horizontalDpi="300" verticalDpi="300" orientation="landscape" paperSize="9" scale="90" r:id="rId1"/>
  <rowBreaks count="1" manualBreakCount="1">
    <brk id="35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pane xSplit="1" ySplit="4" topLeftCell="G5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42.140625" style="0" customWidth="1"/>
    <col min="2" max="2" width="12.140625" style="0" bestFit="1" customWidth="1"/>
    <col min="3" max="3" width="12.28125" style="0" bestFit="1" customWidth="1"/>
    <col min="4" max="4" width="11.8515625" style="0" bestFit="1" customWidth="1"/>
    <col min="5" max="5" width="10.8515625" style="0" customWidth="1"/>
    <col min="6" max="6" width="16.28125" style="0" customWidth="1"/>
    <col min="7" max="7" width="14.57421875" style="0" bestFit="1" customWidth="1"/>
    <col min="8" max="8" width="11.00390625" style="0" bestFit="1" customWidth="1"/>
    <col min="9" max="9" width="13.421875" style="0" bestFit="1" customWidth="1"/>
    <col min="10" max="10" width="14.57421875" style="0" bestFit="1" customWidth="1"/>
  </cols>
  <sheetData>
    <row r="1" spans="1:7" ht="16.5">
      <c r="A1" s="24" t="s">
        <v>238</v>
      </c>
      <c r="B1" s="49"/>
      <c r="C1" s="83"/>
      <c r="E1" s="30"/>
      <c r="F1" s="31"/>
      <c r="G1" s="31"/>
    </row>
    <row r="2" spans="2:7" ht="13.5" thickBot="1">
      <c r="B2" s="49"/>
      <c r="C2" s="83"/>
      <c r="E2" s="30"/>
      <c r="F2" s="31"/>
      <c r="G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79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5" t="s">
        <v>194</v>
      </c>
      <c r="B5" s="72" t="s">
        <v>27</v>
      </c>
      <c r="C5" s="89">
        <v>16250</v>
      </c>
      <c r="D5" s="39">
        <v>19175</v>
      </c>
      <c r="E5" s="40">
        <v>1</v>
      </c>
      <c r="F5" s="11">
        <v>19175</v>
      </c>
      <c r="G5" s="106">
        <v>115050</v>
      </c>
      <c r="H5" s="114">
        <v>0</v>
      </c>
      <c r="I5" s="111">
        <f>(2500+375)*6*E5</f>
        <v>17250</v>
      </c>
      <c r="J5" s="74">
        <f>SUM(G5:I5)</f>
        <v>132300</v>
      </c>
    </row>
    <row r="6" spans="1:10" ht="12.75">
      <c r="A6" s="75" t="s">
        <v>201</v>
      </c>
      <c r="B6" s="72" t="s">
        <v>21</v>
      </c>
      <c r="C6" s="89">
        <v>16260</v>
      </c>
      <c r="D6" s="39">
        <v>19186.8</v>
      </c>
      <c r="E6" s="40">
        <v>1</v>
      </c>
      <c r="F6" s="11">
        <v>19186.8</v>
      </c>
      <c r="G6" s="11">
        <v>115120.8</v>
      </c>
      <c r="H6" s="114">
        <v>0</v>
      </c>
      <c r="I6" s="111">
        <f aca="true" t="shared" si="0" ref="I6:I14">(2500+375)*6*E6</f>
        <v>17250</v>
      </c>
      <c r="J6" s="74">
        <f aca="true" t="shared" si="1" ref="J6:J14">SUM(G6:I6)</f>
        <v>132370.8</v>
      </c>
    </row>
    <row r="7" spans="1:10" ht="12.75">
      <c r="A7" s="75" t="s">
        <v>163</v>
      </c>
      <c r="B7" s="72" t="s">
        <v>27</v>
      </c>
      <c r="C7" s="89">
        <v>16250</v>
      </c>
      <c r="D7" s="39">
        <v>19175</v>
      </c>
      <c r="E7" s="40">
        <v>1</v>
      </c>
      <c r="F7" s="11">
        <v>19175</v>
      </c>
      <c r="G7" s="11">
        <v>115050</v>
      </c>
      <c r="H7" s="114">
        <v>0</v>
      </c>
      <c r="I7" s="111">
        <f t="shared" si="0"/>
        <v>17250</v>
      </c>
      <c r="J7" s="74">
        <f t="shared" si="1"/>
        <v>132300</v>
      </c>
    </row>
    <row r="8" spans="1:10" ht="12.75">
      <c r="A8" s="75" t="s">
        <v>24</v>
      </c>
      <c r="B8" s="72" t="s">
        <v>25</v>
      </c>
      <c r="C8" s="89">
        <v>15470</v>
      </c>
      <c r="D8" s="39">
        <v>18254.6</v>
      </c>
      <c r="E8" s="40">
        <v>2</v>
      </c>
      <c r="F8" s="11">
        <v>36509.2</v>
      </c>
      <c r="G8" s="11">
        <v>219055.2</v>
      </c>
      <c r="H8" s="114">
        <v>0</v>
      </c>
      <c r="I8" s="111">
        <f t="shared" si="0"/>
        <v>34500</v>
      </c>
      <c r="J8" s="74">
        <f t="shared" si="1"/>
        <v>253555.2</v>
      </c>
    </row>
    <row r="9" spans="1:10" ht="12.75">
      <c r="A9" s="75" t="s">
        <v>149</v>
      </c>
      <c r="B9" s="72" t="s">
        <v>27</v>
      </c>
      <c r="C9" s="89">
        <v>16250</v>
      </c>
      <c r="D9" s="39">
        <v>19175</v>
      </c>
      <c r="E9" s="40">
        <v>1</v>
      </c>
      <c r="F9" s="11">
        <v>19175</v>
      </c>
      <c r="G9" s="11">
        <v>115050</v>
      </c>
      <c r="H9" s="114">
        <v>0</v>
      </c>
      <c r="I9" s="111">
        <f t="shared" si="0"/>
        <v>17250</v>
      </c>
      <c r="J9" s="74">
        <f t="shared" si="1"/>
        <v>132300</v>
      </c>
    </row>
    <row r="10" spans="1:10" ht="12.75">
      <c r="A10" s="75" t="s">
        <v>196</v>
      </c>
      <c r="B10" s="72" t="s">
        <v>21</v>
      </c>
      <c r="C10" s="89">
        <v>16260</v>
      </c>
      <c r="D10" s="39">
        <v>19186.8</v>
      </c>
      <c r="E10" s="40">
        <v>1</v>
      </c>
      <c r="F10" s="11">
        <v>19186.8</v>
      </c>
      <c r="G10" s="11">
        <v>115120.8</v>
      </c>
      <c r="H10" s="114">
        <v>0</v>
      </c>
      <c r="I10" s="111">
        <f t="shared" si="0"/>
        <v>17250</v>
      </c>
      <c r="J10" s="74">
        <f t="shared" si="1"/>
        <v>132370.8</v>
      </c>
    </row>
    <row r="11" spans="1:10" ht="12.75">
      <c r="A11" s="75" t="s">
        <v>165</v>
      </c>
      <c r="B11" s="72" t="s">
        <v>27</v>
      </c>
      <c r="C11" s="89">
        <v>16250</v>
      </c>
      <c r="D11" s="39">
        <v>19175</v>
      </c>
      <c r="E11" s="40">
        <v>1</v>
      </c>
      <c r="F11" s="11">
        <v>19175</v>
      </c>
      <c r="G11" s="11">
        <v>115050</v>
      </c>
      <c r="H11" s="114">
        <v>0</v>
      </c>
      <c r="I11" s="111">
        <f t="shared" si="0"/>
        <v>17250</v>
      </c>
      <c r="J11" s="74">
        <f t="shared" si="1"/>
        <v>132300</v>
      </c>
    </row>
    <row r="12" spans="1:10" ht="12.75">
      <c r="A12" s="75" t="s">
        <v>135</v>
      </c>
      <c r="B12" s="72" t="s">
        <v>39</v>
      </c>
      <c r="C12" s="89">
        <v>15870</v>
      </c>
      <c r="D12" s="39">
        <v>18726.6</v>
      </c>
      <c r="E12" s="40">
        <v>1</v>
      </c>
      <c r="F12" s="11">
        <v>18726.6</v>
      </c>
      <c r="G12" s="11">
        <v>112359.6</v>
      </c>
      <c r="H12" s="114">
        <v>0</v>
      </c>
      <c r="I12" s="111">
        <f t="shared" si="0"/>
        <v>17250</v>
      </c>
      <c r="J12" s="74">
        <f t="shared" si="1"/>
        <v>129609.6</v>
      </c>
    </row>
    <row r="13" spans="1:10" ht="12.75">
      <c r="A13" s="75" t="s">
        <v>20</v>
      </c>
      <c r="B13" s="72" t="s">
        <v>21</v>
      </c>
      <c r="C13" s="89">
        <v>16260</v>
      </c>
      <c r="D13" s="39">
        <v>19186.8</v>
      </c>
      <c r="E13" s="40">
        <v>2</v>
      </c>
      <c r="F13" s="11">
        <v>38373.6</v>
      </c>
      <c r="G13" s="11">
        <v>230241.6</v>
      </c>
      <c r="H13" s="114">
        <v>0</v>
      </c>
      <c r="I13" s="111">
        <f t="shared" si="0"/>
        <v>34500</v>
      </c>
      <c r="J13" s="74">
        <f t="shared" si="1"/>
        <v>264741.6</v>
      </c>
    </row>
    <row r="14" spans="1:10" ht="12.75">
      <c r="A14" s="75" t="s">
        <v>178</v>
      </c>
      <c r="B14" s="72" t="s">
        <v>27</v>
      </c>
      <c r="C14" s="89">
        <v>16250</v>
      </c>
      <c r="D14" s="39">
        <v>19175</v>
      </c>
      <c r="E14" s="40">
        <v>1</v>
      </c>
      <c r="F14" s="11">
        <v>19175</v>
      </c>
      <c r="G14" s="11">
        <v>115050</v>
      </c>
      <c r="H14" s="114">
        <v>0</v>
      </c>
      <c r="I14" s="94">
        <f t="shared" si="0"/>
        <v>17250</v>
      </c>
      <c r="J14" s="157">
        <f t="shared" si="1"/>
        <v>132300</v>
      </c>
    </row>
    <row r="15" spans="1:10" ht="13.5" thickBot="1">
      <c r="A15" s="271" t="s">
        <v>58</v>
      </c>
      <c r="B15" s="272"/>
      <c r="C15" s="272"/>
      <c r="D15" s="273"/>
      <c r="E15" s="63">
        <f aca="true" t="shared" si="2" ref="E15:J15">SUM(E5:E14)</f>
        <v>12</v>
      </c>
      <c r="F15" s="64">
        <f t="shared" si="2"/>
        <v>227858</v>
      </c>
      <c r="G15" s="115">
        <f t="shared" si="2"/>
        <v>1367148</v>
      </c>
      <c r="H15" s="163">
        <f t="shared" si="2"/>
        <v>0</v>
      </c>
      <c r="I15" s="163">
        <f t="shared" si="2"/>
        <v>207000</v>
      </c>
      <c r="J15" s="161">
        <f t="shared" si="2"/>
        <v>1574148</v>
      </c>
    </row>
    <row r="16" spans="1:10" ht="13.5" thickBot="1">
      <c r="A16" s="66" t="s">
        <v>94</v>
      </c>
      <c r="B16" s="67"/>
      <c r="C16" s="77"/>
      <c r="D16" s="69"/>
      <c r="E16" s="32">
        <f aca="true" t="shared" si="3" ref="E16:J16">SUM(E15)</f>
        <v>12</v>
      </c>
      <c r="F16" s="23">
        <f t="shared" si="3"/>
        <v>227858</v>
      </c>
      <c r="G16" s="23">
        <f t="shared" si="3"/>
        <v>1367148</v>
      </c>
      <c r="H16" s="182">
        <f t="shared" si="3"/>
        <v>0</v>
      </c>
      <c r="I16" s="182">
        <f t="shared" si="3"/>
        <v>207000</v>
      </c>
      <c r="J16" s="158">
        <f t="shared" si="3"/>
        <v>1574148</v>
      </c>
    </row>
    <row r="18" spans="1:7" ht="16.5">
      <c r="A18" s="24" t="s">
        <v>129</v>
      </c>
      <c r="E18" s="30"/>
      <c r="F18" s="31"/>
      <c r="G18" s="31"/>
    </row>
    <row r="19" spans="5:7" ht="13.5" thickBot="1">
      <c r="E19" s="30"/>
      <c r="F19" s="31"/>
      <c r="G19" s="31"/>
    </row>
    <row r="20" spans="1:10" ht="39" thickBot="1">
      <c r="A20" s="51" t="s">
        <v>0</v>
      </c>
      <c r="B20" s="52" t="s">
        <v>1</v>
      </c>
      <c r="C20" s="52" t="s">
        <v>2</v>
      </c>
      <c r="D20" s="52" t="s">
        <v>3</v>
      </c>
      <c r="E20" s="53" t="s">
        <v>28</v>
      </c>
      <c r="F20" s="54" t="s">
        <v>37</v>
      </c>
      <c r="G20" s="54" t="s">
        <v>4</v>
      </c>
      <c r="H20" s="113" t="s">
        <v>250</v>
      </c>
      <c r="I20" s="110" t="s">
        <v>251</v>
      </c>
      <c r="J20" s="55" t="s">
        <v>94</v>
      </c>
    </row>
    <row r="21" spans="1:10" ht="13.5" thickBot="1">
      <c r="A21" s="56" t="s">
        <v>11</v>
      </c>
      <c r="B21" s="84"/>
      <c r="C21" s="84"/>
      <c r="D21" s="59"/>
      <c r="E21" s="60"/>
      <c r="F21" s="61"/>
      <c r="G21" s="61"/>
      <c r="H21" s="61"/>
      <c r="I21" s="61"/>
      <c r="J21" s="62"/>
    </row>
    <row r="22" spans="1:10" ht="12.75">
      <c r="A22" s="207" t="s">
        <v>62</v>
      </c>
      <c r="B22" s="38" t="s">
        <v>18</v>
      </c>
      <c r="C22" s="39">
        <v>22595</v>
      </c>
      <c r="D22" s="39">
        <f>C22*118%</f>
        <v>26662.1</v>
      </c>
      <c r="E22" s="40">
        <v>1</v>
      </c>
      <c r="F22" s="11">
        <f>E22*D22</f>
        <v>26662.1</v>
      </c>
      <c r="G22" s="11">
        <f>F22*6</f>
        <v>159972.59999999998</v>
      </c>
      <c r="H22" s="114">
        <v>0</v>
      </c>
      <c r="I22" s="111">
        <f>(2500+375)*6*E22</f>
        <v>17250</v>
      </c>
      <c r="J22" s="107">
        <f>SUM(G22:I22)</f>
        <v>177222.59999999998</v>
      </c>
    </row>
    <row r="23" spans="1:10" ht="13.5" thickBot="1">
      <c r="A23" s="271" t="s">
        <v>58</v>
      </c>
      <c r="B23" s="272"/>
      <c r="C23" s="272"/>
      <c r="D23" s="273"/>
      <c r="E23" s="42">
        <f>SUM(E22:E22)</f>
        <v>1</v>
      </c>
      <c r="F23" s="45">
        <f>SUM(F22:F22)</f>
        <v>26662.1</v>
      </c>
      <c r="G23" s="45">
        <f>SUM(G22)</f>
        <v>159972.59999999998</v>
      </c>
      <c r="H23" s="45">
        <f aca="true" t="shared" si="4" ref="H23:J24">SUM(H22)</f>
        <v>0</v>
      </c>
      <c r="I23" s="45">
        <f t="shared" si="4"/>
        <v>17250</v>
      </c>
      <c r="J23" s="156">
        <f t="shared" si="4"/>
        <v>177222.59999999998</v>
      </c>
    </row>
    <row r="24" spans="1:10" ht="13.5" thickBot="1">
      <c r="A24" s="227" t="s">
        <v>94</v>
      </c>
      <c r="B24" s="84"/>
      <c r="C24" s="84"/>
      <c r="D24" s="69"/>
      <c r="E24" s="18">
        <f>SUM(E23)</f>
        <v>1</v>
      </c>
      <c r="F24" s="23">
        <f>SUM(F23)</f>
        <v>26662.1</v>
      </c>
      <c r="G24" s="23">
        <f>SUM(G23)</f>
        <v>159972.59999999998</v>
      </c>
      <c r="H24" s="23">
        <f t="shared" si="4"/>
        <v>0</v>
      </c>
      <c r="I24" s="23">
        <f t="shared" si="4"/>
        <v>17250</v>
      </c>
      <c r="J24" s="70">
        <f t="shared" si="4"/>
        <v>177222.59999999998</v>
      </c>
    </row>
    <row r="26" ht="13.5" thickBot="1"/>
    <row r="27" spans="1:10" ht="13.5" thickBot="1">
      <c r="A27" s="293" t="s">
        <v>94</v>
      </c>
      <c r="B27" s="294"/>
      <c r="C27" s="294"/>
      <c r="D27" s="295"/>
      <c r="E27" s="32">
        <f aca="true" t="shared" si="5" ref="E27:J27">SUM(E16+E24)</f>
        <v>13</v>
      </c>
      <c r="F27" s="23">
        <f t="shared" si="5"/>
        <v>254520.1</v>
      </c>
      <c r="G27" s="23">
        <f t="shared" si="5"/>
        <v>1527120.6</v>
      </c>
      <c r="H27" s="23">
        <f t="shared" si="5"/>
        <v>0</v>
      </c>
      <c r="I27" s="23">
        <f t="shared" si="5"/>
        <v>224250</v>
      </c>
      <c r="J27" s="70">
        <f t="shared" si="5"/>
        <v>1751370.6</v>
      </c>
    </row>
  </sheetData>
  <mergeCells count="3">
    <mergeCell ref="A23:D23"/>
    <mergeCell ref="A27:D27"/>
    <mergeCell ref="A15:D15"/>
  </mergeCells>
  <printOptions/>
  <pageMargins left="0.21" right="0.26" top="0.35" bottom="0.35" header="0.2" footer="0.3"/>
  <pageSetup horizontalDpi="300" verticalDpi="3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pane xSplit="1" ySplit="4" topLeftCell="B5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42.140625" style="0" customWidth="1"/>
    <col min="2" max="2" width="12.421875" style="0" bestFit="1" customWidth="1"/>
    <col min="3" max="3" width="12.28125" style="0" bestFit="1" customWidth="1"/>
    <col min="4" max="4" width="11.8515625" style="0" bestFit="1" customWidth="1"/>
    <col min="5" max="5" width="10.8515625" style="0" customWidth="1"/>
    <col min="6" max="6" width="16.57421875" style="0" customWidth="1"/>
    <col min="7" max="7" width="14.57421875" style="0" bestFit="1" customWidth="1"/>
    <col min="8" max="8" width="12.8515625" style="0" bestFit="1" customWidth="1"/>
    <col min="9" max="9" width="13.421875" style="0" bestFit="1" customWidth="1"/>
    <col min="10" max="10" width="14.57421875" style="0" bestFit="1" customWidth="1"/>
  </cols>
  <sheetData>
    <row r="1" spans="1:7" ht="16.5">
      <c r="A1" s="24" t="s">
        <v>239</v>
      </c>
      <c r="B1" s="49"/>
      <c r="C1" s="83"/>
      <c r="E1" s="30"/>
      <c r="F1" s="31"/>
      <c r="G1" s="31"/>
    </row>
    <row r="2" spans="2:7" ht="13.5" thickBot="1">
      <c r="B2" s="49"/>
      <c r="C2" s="83"/>
      <c r="E2" s="30"/>
      <c r="F2" s="31"/>
      <c r="G2" s="31"/>
    </row>
    <row r="3" spans="1:10" ht="39" thickBot="1">
      <c r="A3" s="51" t="s">
        <v>0</v>
      </c>
      <c r="B3" s="213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232" t="s">
        <v>45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210</v>
      </c>
      <c r="B5" s="217" t="s">
        <v>76</v>
      </c>
      <c r="C5" s="103">
        <v>25145</v>
      </c>
      <c r="D5" s="39">
        <v>29671.1</v>
      </c>
      <c r="E5" s="40">
        <v>1</v>
      </c>
      <c r="F5" s="11">
        <v>29671.1</v>
      </c>
      <c r="G5" s="106">
        <v>178026.6</v>
      </c>
      <c r="H5" s="114">
        <v>0</v>
      </c>
      <c r="I5" s="106">
        <f>(2500+375)*6*E5</f>
        <v>17250</v>
      </c>
      <c r="J5" s="157">
        <f>SUM(G5:I5)</f>
        <v>195276.6</v>
      </c>
    </row>
    <row r="6" spans="1:10" ht="13.5" thickBot="1">
      <c r="A6" s="101" t="s">
        <v>58</v>
      </c>
      <c r="B6" s="204"/>
      <c r="C6" s="102"/>
      <c r="D6" s="102"/>
      <c r="E6" s="63">
        <f aca="true" t="shared" si="0" ref="E6:J6">SUM(E5)</f>
        <v>1</v>
      </c>
      <c r="F6" s="64">
        <f t="shared" si="0"/>
        <v>29671.1</v>
      </c>
      <c r="G6" s="64">
        <f t="shared" si="0"/>
        <v>178026.6</v>
      </c>
      <c r="H6" s="64">
        <f t="shared" si="0"/>
        <v>0</v>
      </c>
      <c r="I6" s="64">
        <f t="shared" si="0"/>
        <v>17250</v>
      </c>
      <c r="J6" s="189">
        <f t="shared" si="0"/>
        <v>195276.6</v>
      </c>
    </row>
    <row r="7" spans="1:10" ht="13.5" thickBot="1">
      <c r="A7" s="232" t="s">
        <v>79</v>
      </c>
      <c r="B7" s="57"/>
      <c r="C7" s="58"/>
      <c r="D7" s="59"/>
      <c r="E7" s="60"/>
      <c r="F7" s="61"/>
      <c r="G7" s="61"/>
      <c r="H7" s="61"/>
      <c r="I7" s="61"/>
      <c r="J7" s="62"/>
    </row>
    <row r="8" spans="1:10" ht="12.75">
      <c r="A8" s="75" t="s">
        <v>24</v>
      </c>
      <c r="B8" s="217" t="s">
        <v>25</v>
      </c>
      <c r="C8" s="89">
        <v>15470</v>
      </c>
      <c r="D8" s="39">
        <v>18254.6</v>
      </c>
      <c r="E8" s="40">
        <v>1</v>
      </c>
      <c r="F8" s="11">
        <v>18254.6</v>
      </c>
      <c r="G8" s="106">
        <v>109527.6</v>
      </c>
      <c r="H8" s="114">
        <v>0</v>
      </c>
      <c r="I8" s="11">
        <f>(2500+375)*6*E8</f>
        <v>17250</v>
      </c>
      <c r="J8" s="74">
        <f>SUM(G8:I8)</f>
        <v>126777.6</v>
      </c>
    </row>
    <row r="9" spans="1:10" ht="12.75">
      <c r="A9" s="75" t="s">
        <v>219</v>
      </c>
      <c r="B9" s="217" t="s">
        <v>23</v>
      </c>
      <c r="C9" s="89">
        <v>16520</v>
      </c>
      <c r="D9" s="39">
        <v>19493.6</v>
      </c>
      <c r="E9" s="40">
        <v>1</v>
      </c>
      <c r="F9" s="11">
        <v>19493.6</v>
      </c>
      <c r="G9" s="11">
        <v>116961.6</v>
      </c>
      <c r="H9" s="11">
        <v>0</v>
      </c>
      <c r="I9" s="11">
        <f>(2500+375)*6*E9</f>
        <v>17250</v>
      </c>
      <c r="J9" s="157">
        <f>SUM(G9:I9)</f>
        <v>134211.6</v>
      </c>
    </row>
    <row r="10" spans="1:10" ht="12.75">
      <c r="A10" s="75" t="s">
        <v>20</v>
      </c>
      <c r="B10" s="217" t="s">
        <v>21</v>
      </c>
      <c r="C10" s="89">
        <v>16260</v>
      </c>
      <c r="D10" s="39">
        <v>19186.8</v>
      </c>
      <c r="E10" s="40">
        <v>4</v>
      </c>
      <c r="F10" s="11">
        <v>76747.2</v>
      </c>
      <c r="G10" s="11">
        <v>460483.2</v>
      </c>
      <c r="H10" s="11">
        <v>0</v>
      </c>
      <c r="I10" s="94">
        <f>(2500+375)*6*E10</f>
        <v>69000</v>
      </c>
      <c r="J10" s="157">
        <f>SUM(G10:I10)</f>
        <v>529483.2</v>
      </c>
    </row>
    <row r="11" spans="1:10" ht="13.5" thickBot="1">
      <c r="A11" s="215" t="s">
        <v>58</v>
      </c>
      <c r="B11" s="204"/>
      <c r="C11" s="102"/>
      <c r="D11" s="102"/>
      <c r="E11" s="63">
        <f aca="true" t="shared" si="1" ref="E11:J11">SUM(E8:E10)</f>
        <v>6</v>
      </c>
      <c r="F11" s="64">
        <f t="shared" si="1"/>
        <v>114495.4</v>
      </c>
      <c r="G11" s="64">
        <f t="shared" si="1"/>
        <v>686972.4</v>
      </c>
      <c r="H11" s="64">
        <f t="shared" si="1"/>
        <v>0</v>
      </c>
      <c r="I11" s="64">
        <f t="shared" si="1"/>
        <v>103500</v>
      </c>
      <c r="J11" s="189">
        <f t="shared" si="1"/>
        <v>790472.3999999999</v>
      </c>
    </row>
    <row r="12" spans="1:10" ht="13.5" thickBot="1">
      <c r="A12" s="66" t="s">
        <v>94</v>
      </c>
      <c r="B12" s="67"/>
      <c r="C12" s="77"/>
      <c r="D12" s="69"/>
      <c r="E12" s="32">
        <f aca="true" t="shared" si="2" ref="E12:J12">SUM(E6+E11)</f>
        <v>7</v>
      </c>
      <c r="F12" s="23">
        <f t="shared" si="2"/>
        <v>144166.5</v>
      </c>
      <c r="G12" s="23">
        <f t="shared" si="2"/>
        <v>864999</v>
      </c>
      <c r="H12" s="23">
        <f t="shared" si="2"/>
        <v>0</v>
      </c>
      <c r="I12" s="23">
        <f t="shared" si="2"/>
        <v>120750</v>
      </c>
      <c r="J12" s="70">
        <f t="shared" si="2"/>
        <v>985748.9999999999</v>
      </c>
    </row>
    <row r="14" spans="1:7" ht="16.5">
      <c r="A14" s="24" t="s">
        <v>130</v>
      </c>
      <c r="E14" s="30"/>
      <c r="F14" s="31"/>
      <c r="G14" s="31"/>
    </row>
    <row r="15" spans="5:7" ht="13.5" thickBot="1">
      <c r="E15" s="30"/>
      <c r="F15" s="31"/>
      <c r="G15" s="31"/>
    </row>
    <row r="16" spans="1:10" ht="39" thickBot="1">
      <c r="A16" s="51" t="s">
        <v>0</v>
      </c>
      <c r="B16" s="52" t="s">
        <v>1</v>
      </c>
      <c r="C16" s="52" t="s">
        <v>2</v>
      </c>
      <c r="D16" s="52" t="s">
        <v>3</v>
      </c>
      <c r="E16" s="53" t="s">
        <v>28</v>
      </c>
      <c r="F16" s="54" t="s">
        <v>37</v>
      </c>
      <c r="G16" s="54" t="s">
        <v>4</v>
      </c>
      <c r="H16" s="113" t="s">
        <v>250</v>
      </c>
      <c r="I16" s="110" t="s">
        <v>251</v>
      </c>
      <c r="J16" s="55" t="s">
        <v>94</v>
      </c>
    </row>
    <row r="17" spans="1:10" ht="13.5" thickBot="1">
      <c r="A17" s="232" t="s">
        <v>5</v>
      </c>
      <c r="B17" s="129"/>
      <c r="C17" s="84"/>
      <c r="D17" s="59"/>
      <c r="E17" s="60"/>
      <c r="F17" s="61"/>
      <c r="G17" s="61"/>
      <c r="H17" s="61"/>
      <c r="I17" s="61"/>
      <c r="J17" s="62"/>
    </row>
    <row r="18" spans="1:10" ht="12.75">
      <c r="A18" s="207" t="s">
        <v>51</v>
      </c>
      <c r="B18" s="38" t="s">
        <v>52</v>
      </c>
      <c r="C18" s="39">
        <v>37650</v>
      </c>
      <c r="D18" s="39">
        <f>C18*118%</f>
        <v>44427</v>
      </c>
      <c r="E18" s="40">
        <v>2</v>
      </c>
      <c r="F18" s="11">
        <f>E18*D18</f>
        <v>88854</v>
      </c>
      <c r="G18" s="11">
        <f>F18*6</f>
        <v>533124</v>
      </c>
      <c r="H18" s="114">
        <f>(C18*25%)*6*E18</f>
        <v>112950</v>
      </c>
      <c r="I18" s="11">
        <f>(2500+375)*6*E18</f>
        <v>34500</v>
      </c>
      <c r="J18" s="107">
        <f>SUM(G18:I18)</f>
        <v>680574</v>
      </c>
    </row>
    <row r="19" spans="1:10" ht="13.5" thickBot="1">
      <c r="A19" s="271" t="s">
        <v>58</v>
      </c>
      <c r="B19" s="272"/>
      <c r="C19" s="272"/>
      <c r="D19" s="273"/>
      <c r="E19" s="42">
        <f>SUM(E18:E18)</f>
        <v>2</v>
      </c>
      <c r="F19" s="43">
        <f>SUM(F18:F18)</f>
        <v>88854</v>
      </c>
      <c r="G19" s="43">
        <f>SUM(G18)</f>
        <v>533124</v>
      </c>
      <c r="H19" s="43">
        <f>SUM(H18)</f>
        <v>112950</v>
      </c>
      <c r="I19" s="43">
        <f>SUM(I18)</f>
        <v>34500</v>
      </c>
      <c r="J19" s="155">
        <f>SUM(J18)</f>
        <v>680574</v>
      </c>
    </row>
    <row r="20" spans="1:10" ht="13.5" thickBot="1">
      <c r="A20" s="232" t="s">
        <v>79</v>
      </c>
      <c r="B20" s="129"/>
      <c r="C20" s="84"/>
      <c r="D20" s="59"/>
      <c r="E20" s="60"/>
      <c r="F20" s="61"/>
      <c r="G20" s="61"/>
      <c r="H20" s="61"/>
      <c r="I20" s="61"/>
      <c r="J20" s="62"/>
    </row>
    <row r="21" spans="1:10" ht="12.75">
      <c r="A21" s="207" t="s">
        <v>120</v>
      </c>
      <c r="B21" s="38" t="s">
        <v>39</v>
      </c>
      <c r="C21" s="39">
        <v>15870</v>
      </c>
      <c r="D21" s="39">
        <f>C21*118%</f>
        <v>18726.6</v>
      </c>
      <c r="E21" s="40">
        <v>1</v>
      </c>
      <c r="F21" s="11">
        <f>E21*D21</f>
        <v>18726.6</v>
      </c>
      <c r="G21" s="11">
        <f>F21*6</f>
        <v>112359.59999999999</v>
      </c>
      <c r="H21" s="114">
        <v>0</v>
      </c>
      <c r="I21" s="11">
        <f>(2500+375)*6*E21</f>
        <v>17250</v>
      </c>
      <c r="J21" s="74">
        <f>SUM(G21:I21)</f>
        <v>129609.59999999999</v>
      </c>
    </row>
    <row r="22" spans="1:10" ht="13.5" thickBot="1">
      <c r="A22" s="271" t="s">
        <v>58</v>
      </c>
      <c r="B22" s="272"/>
      <c r="C22" s="272"/>
      <c r="D22" s="273"/>
      <c r="E22" s="42">
        <f aca="true" t="shared" si="3" ref="E22:J22">SUM(E21:E21)</f>
        <v>1</v>
      </c>
      <c r="F22" s="45">
        <f t="shared" si="3"/>
        <v>18726.6</v>
      </c>
      <c r="G22" s="43">
        <f t="shared" si="3"/>
        <v>112359.59999999999</v>
      </c>
      <c r="H22" s="43">
        <f t="shared" si="3"/>
        <v>0</v>
      </c>
      <c r="I22" s="43">
        <f t="shared" si="3"/>
        <v>17250</v>
      </c>
      <c r="J22" s="155">
        <f t="shared" si="3"/>
        <v>129609.59999999999</v>
      </c>
    </row>
    <row r="23" spans="1:10" ht="13.5" thickBot="1">
      <c r="A23" s="293" t="s">
        <v>94</v>
      </c>
      <c r="B23" s="294"/>
      <c r="C23" s="294"/>
      <c r="D23" s="295"/>
      <c r="E23" s="18">
        <f aca="true" t="shared" si="4" ref="E23:J23">SUM(E19+E22)</f>
        <v>3</v>
      </c>
      <c r="F23" s="23">
        <f t="shared" si="4"/>
        <v>107580.6</v>
      </c>
      <c r="G23" s="23">
        <f t="shared" si="4"/>
        <v>645483.6</v>
      </c>
      <c r="H23" s="23">
        <f t="shared" si="4"/>
        <v>112950</v>
      </c>
      <c r="I23" s="23">
        <f t="shared" si="4"/>
        <v>51750</v>
      </c>
      <c r="J23" s="70">
        <f t="shared" si="4"/>
        <v>810183.6</v>
      </c>
    </row>
    <row r="25" ht="13.5" thickBot="1"/>
    <row r="26" spans="1:10" ht="13.5" thickBot="1">
      <c r="A26" s="293" t="s">
        <v>94</v>
      </c>
      <c r="B26" s="294"/>
      <c r="C26" s="294"/>
      <c r="D26" s="295"/>
      <c r="E26" s="32">
        <f aca="true" t="shared" si="5" ref="E26:J26">SUM(E12+E23)</f>
        <v>10</v>
      </c>
      <c r="F26" s="23">
        <f t="shared" si="5"/>
        <v>251747.1</v>
      </c>
      <c r="G26" s="23">
        <f t="shared" si="5"/>
        <v>1510482.6</v>
      </c>
      <c r="H26" s="23">
        <f t="shared" si="5"/>
        <v>112950</v>
      </c>
      <c r="I26" s="23">
        <f t="shared" si="5"/>
        <v>172500</v>
      </c>
      <c r="J26" s="70">
        <f t="shared" si="5"/>
        <v>1795932.5999999999</v>
      </c>
    </row>
  </sheetData>
  <mergeCells count="4">
    <mergeCell ref="A22:D22"/>
    <mergeCell ref="A19:D19"/>
    <mergeCell ref="A26:D26"/>
    <mergeCell ref="A23:D23"/>
  </mergeCells>
  <printOptions/>
  <pageMargins left="0.21" right="0.26" top="0.35" bottom="0.35" header="0.2" footer="0.3"/>
  <pageSetup horizontalDpi="300" verticalDpi="300" orientation="landscape" paperSize="9" scale="90" r:id="rId1"/>
  <rowBreaks count="1" manualBreakCount="1">
    <brk id="26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pane xSplit="1" ySplit="4" topLeftCell="G5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45.140625" style="0" customWidth="1"/>
    <col min="2" max="2" width="12.140625" style="0" bestFit="1" customWidth="1"/>
    <col min="3" max="3" width="12.28125" style="0" bestFit="1" customWidth="1"/>
    <col min="4" max="4" width="11.8515625" style="0" bestFit="1" customWidth="1"/>
    <col min="5" max="5" width="10.8515625" style="0" bestFit="1" customWidth="1"/>
    <col min="6" max="6" width="16.421875" style="0" customWidth="1"/>
    <col min="7" max="7" width="12.8515625" style="0" bestFit="1" customWidth="1"/>
    <col min="8" max="8" width="10.57421875" style="0" bestFit="1" customWidth="1"/>
    <col min="9" max="9" width="13.421875" style="0" bestFit="1" customWidth="1"/>
    <col min="10" max="10" width="12.8515625" style="0" bestFit="1" customWidth="1"/>
  </cols>
  <sheetData>
    <row r="1" spans="1:7" ht="16.5">
      <c r="A1" s="24" t="s">
        <v>240</v>
      </c>
      <c r="B1" s="49"/>
      <c r="C1" s="83"/>
      <c r="E1" s="30"/>
      <c r="F1" s="31"/>
      <c r="G1" s="31"/>
    </row>
    <row r="2" spans="2:7" ht="13.5" thickBot="1">
      <c r="B2" s="49"/>
      <c r="C2" s="83"/>
      <c r="E2" s="30"/>
      <c r="F2" s="31"/>
      <c r="G2" s="31"/>
    </row>
    <row r="3" spans="1:10" ht="51.75" thickBot="1">
      <c r="A3" s="51" t="s">
        <v>0</v>
      </c>
      <c r="B3" s="213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79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5" t="s">
        <v>176</v>
      </c>
      <c r="B5" s="217" t="s">
        <v>23</v>
      </c>
      <c r="C5" s="89">
        <v>16520</v>
      </c>
      <c r="D5" s="39">
        <v>19493.6</v>
      </c>
      <c r="E5" s="40">
        <v>1</v>
      </c>
      <c r="F5" s="11">
        <v>19493.6</v>
      </c>
      <c r="G5" s="106">
        <v>116961.6</v>
      </c>
      <c r="H5" s="114">
        <v>0</v>
      </c>
      <c r="I5" s="111">
        <f>(2500+375)*6*E5</f>
        <v>17250</v>
      </c>
      <c r="J5" s="74">
        <f>SUM(G5:I5)</f>
        <v>134211.6</v>
      </c>
    </row>
    <row r="6" spans="1:10" ht="12.75">
      <c r="A6" s="71" t="s">
        <v>86</v>
      </c>
      <c r="B6" s="217" t="s">
        <v>23</v>
      </c>
      <c r="C6" s="89">
        <v>16520</v>
      </c>
      <c r="D6" s="39">
        <v>19493.6</v>
      </c>
      <c r="E6" s="40">
        <v>3</v>
      </c>
      <c r="F6" s="11">
        <v>58480.8</v>
      </c>
      <c r="G6" s="11">
        <v>350884.8</v>
      </c>
      <c r="H6" s="114">
        <v>0</v>
      </c>
      <c r="I6" s="111">
        <f>(2500+375)*6*E6</f>
        <v>51750</v>
      </c>
      <c r="J6" s="74">
        <f>SUM(G6:I6)</f>
        <v>402634.8</v>
      </c>
    </row>
    <row r="7" spans="1:10" ht="12.75">
      <c r="A7" s="71" t="s">
        <v>92</v>
      </c>
      <c r="B7" s="217" t="s">
        <v>39</v>
      </c>
      <c r="C7" s="89">
        <v>15870</v>
      </c>
      <c r="D7" s="39">
        <v>18726.6</v>
      </c>
      <c r="E7" s="40">
        <v>2</v>
      </c>
      <c r="F7" s="11">
        <v>37453.2</v>
      </c>
      <c r="G7" s="11">
        <v>224719.2</v>
      </c>
      <c r="H7" s="114">
        <v>0</v>
      </c>
      <c r="I7" s="111">
        <f>(2500+375)*6*E7</f>
        <v>34500</v>
      </c>
      <c r="J7" s="74">
        <f>SUM(G7:I7)</f>
        <v>259219.2</v>
      </c>
    </row>
    <row r="8" spans="1:10" ht="13.5" thickBot="1">
      <c r="A8" s="215" t="s">
        <v>58</v>
      </c>
      <c r="B8" s="216"/>
      <c r="C8" s="216"/>
      <c r="D8" s="204"/>
      <c r="E8" s="63">
        <v>6</v>
      </c>
      <c r="F8" s="250">
        <v>115427.6</v>
      </c>
      <c r="G8" s="163">
        <f>SUM(G5:G7)</f>
        <v>692565.6000000001</v>
      </c>
      <c r="H8" s="115">
        <f>SUM(H5:H7)</f>
        <v>0</v>
      </c>
      <c r="I8" s="115">
        <f>SUM(I5:I7)</f>
        <v>103500</v>
      </c>
      <c r="J8" s="161">
        <f>SUM(J5:J7)</f>
        <v>796065.6000000001</v>
      </c>
    </row>
    <row r="9" spans="1:10" ht="13.5" thickBot="1">
      <c r="A9" s="66" t="s">
        <v>94</v>
      </c>
      <c r="B9" s="67"/>
      <c r="C9" s="77"/>
      <c r="D9" s="69"/>
      <c r="E9" s="32">
        <v>6</v>
      </c>
      <c r="F9" s="112">
        <v>115427.6</v>
      </c>
      <c r="G9" s="182">
        <f>SUM(G8)</f>
        <v>692565.6000000001</v>
      </c>
      <c r="H9" s="23">
        <f>SUM(H8)</f>
        <v>0</v>
      </c>
      <c r="I9" s="23">
        <f>SUM(I8)</f>
        <v>103500</v>
      </c>
      <c r="J9" s="158">
        <f>SUM(J8)</f>
        <v>796065.6000000001</v>
      </c>
    </row>
    <row r="10" spans="1:7" ht="12.75">
      <c r="A10" s="78"/>
      <c r="B10" s="78"/>
      <c r="C10" s="79"/>
      <c r="D10" s="80"/>
      <c r="E10" s="81"/>
      <c r="F10" s="14"/>
      <c r="G10" s="14"/>
    </row>
  </sheetData>
  <printOptions/>
  <pageMargins left="0.21" right="0.26" top="0.35" bottom="0.35" header="0.2" footer="0.3"/>
  <pageSetup horizontalDpi="300" verticalDpi="300" orientation="landscape" paperSize="9" scale="90" r:id="rId1"/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pane xSplit="1" ySplit="4" topLeftCell="G14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48.00390625" style="0" customWidth="1"/>
    <col min="2" max="2" width="12.140625" style="0" bestFit="1" customWidth="1"/>
    <col min="3" max="3" width="12.28125" style="0" bestFit="1" customWidth="1"/>
    <col min="4" max="4" width="11.8515625" style="0" bestFit="1" customWidth="1"/>
    <col min="5" max="5" width="10.421875" style="0" customWidth="1"/>
    <col min="6" max="6" width="16.421875" style="0" customWidth="1"/>
    <col min="7" max="7" width="12.8515625" style="0" bestFit="1" customWidth="1"/>
    <col min="8" max="8" width="11.00390625" style="0" bestFit="1" customWidth="1"/>
    <col min="9" max="9" width="11.8515625" style="0" bestFit="1" customWidth="1"/>
    <col min="10" max="10" width="12.8515625" style="0" bestFit="1" customWidth="1"/>
  </cols>
  <sheetData>
    <row r="1" spans="1:10" ht="16.5">
      <c r="A1" s="24" t="s">
        <v>148</v>
      </c>
      <c r="B1" s="49"/>
      <c r="C1" s="50"/>
      <c r="E1" s="30"/>
      <c r="F1" s="31"/>
      <c r="G1" s="31"/>
      <c r="H1" s="31"/>
      <c r="I1" s="31"/>
      <c r="J1" s="31"/>
    </row>
    <row r="2" spans="2:10" ht="13.5" thickBot="1">
      <c r="B2" s="49"/>
      <c r="C2" s="50"/>
      <c r="E2" s="30"/>
      <c r="F2" s="31"/>
      <c r="G2" s="31"/>
      <c r="H2" s="31"/>
      <c r="I2" s="31"/>
      <c r="J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2" s="50" customFormat="1" ht="13.5" thickBot="1">
      <c r="A4" s="56" t="s">
        <v>79</v>
      </c>
      <c r="B4" s="57"/>
      <c r="C4" s="58"/>
      <c r="D4" s="59"/>
      <c r="E4" s="60"/>
      <c r="F4" s="61"/>
      <c r="G4" s="61"/>
      <c r="H4" s="61"/>
      <c r="I4" s="61"/>
      <c r="J4" s="62"/>
      <c r="K4"/>
      <c r="L4"/>
    </row>
    <row r="5" spans="1:10" s="50" customFormat="1" ht="12.75">
      <c r="A5" s="71" t="s">
        <v>86</v>
      </c>
      <c r="B5" s="72" t="s">
        <v>23</v>
      </c>
      <c r="C5" s="86">
        <v>16520</v>
      </c>
      <c r="D5" s="39">
        <f>C5*118%</f>
        <v>19493.6</v>
      </c>
      <c r="E5" s="40">
        <v>1</v>
      </c>
      <c r="F5" s="11">
        <f>E5*D5</f>
        <v>19493.6</v>
      </c>
      <c r="G5" s="106">
        <f>F5*6</f>
        <v>116961.59999999999</v>
      </c>
      <c r="H5" s="106">
        <v>0</v>
      </c>
      <c r="I5" s="228">
        <f>(2500+375)*6*E5</f>
        <v>17250</v>
      </c>
      <c r="J5" s="157">
        <f>SUM(G5:I5)</f>
        <v>134211.59999999998</v>
      </c>
    </row>
    <row r="6" spans="1:10" s="50" customFormat="1" ht="12.75">
      <c r="A6" s="75" t="s">
        <v>149</v>
      </c>
      <c r="B6" s="72" t="s">
        <v>27</v>
      </c>
      <c r="C6" s="86">
        <v>16250</v>
      </c>
      <c r="D6" s="39">
        <f>C6*118%</f>
        <v>19175</v>
      </c>
      <c r="E6" s="40">
        <v>1</v>
      </c>
      <c r="F6" s="11">
        <f>E6*D6</f>
        <v>19175</v>
      </c>
      <c r="G6" s="11">
        <f>F6*6</f>
        <v>115050</v>
      </c>
      <c r="H6" s="11">
        <v>0</v>
      </c>
      <c r="I6" s="94">
        <f>(2500+375)*6*E6</f>
        <v>17250</v>
      </c>
      <c r="J6" s="157">
        <f>SUM(G6:I6)</f>
        <v>132300</v>
      </c>
    </row>
    <row r="7" spans="1:10" s="44" customFormat="1" ht="13.5" thickBot="1">
      <c r="A7" s="285" t="s">
        <v>58</v>
      </c>
      <c r="B7" s="286"/>
      <c r="C7" s="286"/>
      <c r="D7" s="286"/>
      <c r="E7" s="63">
        <f aca="true" t="shared" si="0" ref="E7:J7">SUM(E5:E6)</f>
        <v>2</v>
      </c>
      <c r="F7" s="64">
        <f t="shared" si="0"/>
        <v>38668.6</v>
      </c>
      <c r="G7" s="115">
        <f t="shared" si="0"/>
        <v>232011.59999999998</v>
      </c>
      <c r="H7" s="115">
        <f t="shared" si="0"/>
        <v>0</v>
      </c>
      <c r="I7" s="115">
        <f t="shared" si="0"/>
        <v>34500</v>
      </c>
      <c r="J7" s="65">
        <f t="shared" si="0"/>
        <v>266511.6</v>
      </c>
    </row>
    <row r="8" spans="1:10" s="44" customFormat="1" ht="13.5" thickBot="1">
      <c r="A8" s="274" t="s">
        <v>94</v>
      </c>
      <c r="B8" s="275"/>
      <c r="C8" s="275"/>
      <c r="D8" s="276"/>
      <c r="E8" s="32">
        <f aca="true" t="shared" si="1" ref="E8:J8">SUM(E7)</f>
        <v>2</v>
      </c>
      <c r="F8" s="23">
        <f t="shared" si="1"/>
        <v>38668.6</v>
      </c>
      <c r="G8" s="23">
        <f t="shared" si="1"/>
        <v>232011.59999999998</v>
      </c>
      <c r="H8" s="23">
        <f t="shared" si="1"/>
        <v>0</v>
      </c>
      <c r="I8" s="182">
        <f t="shared" si="1"/>
        <v>34500</v>
      </c>
      <c r="J8" s="158">
        <f t="shared" si="1"/>
        <v>266511.6</v>
      </c>
    </row>
    <row r="9" spans="2:10" ht="12.75">
      <c r="B9" s="49"/>
      <c r="C9" s="50"/>
      <c r="E9" s="30"/>
      <c r="F9" s="31"/>
      <c r="G9" s="31"/>
      <c r="H9" s="116"/>
      <c r="I9" s="116"/>
      <c r="J9" s="116"/>
    </row>
    <row r="10" spans="8:10" ht="12.75">
      <c r="H10" s="114"/>
      <c r="I10" s="114"/>
      <c r="J10" s="114"/>
    </row>
    <row r="11" spans="1:10" ht="16.5">
      <c r="A11" s="24" t="s">
        <v>110</v>
      </c>
      <c r="E11" s="30"/>
      <c r="F11" s="31"/>
      <c r="G11" s="31"/>
      <c r="H11" s="114"/>
      <c r="I11" s="114"/>
      <c r="J11" s="114"/>
    </row>
    <row r="12" spans="5:10" ht="13.5" thickBot="1">
      <c r="E12" s="30"/>
      <c r="F12" s="31"/>
      <c r="G12" s="31"/>
      <c r="H12" s="117"/>
      <c r="I12" s="117"/>
      <c r="J12" s="117"/>
    </row>
    <row r="13" spans="1:10" ht="39" thickBot="1">
      <c r="A13" s="51" t="s">
        <v>0</v>
      </c>
      <c r="B13" s="52" t="s">
        <v>1</v>
      </c>
      <c r="C13" s="52" t="s">
        <v>2</v>
      </c>
      <c r="D13" s="52" t="s">
        <v>3</v>
      </c>
      <c r="E13" s="53" t="s">
        <v>28</v>
      </c>
      <c r="F13" s="54" t="s">
        <v>37</v>
      </c>
      <c r="G13" s="54" t="s">
        <v>4</v>
      </c>
      <c r="H13" s="113" t="s">
        <v>250</v>
      </c>
      <c r="I13" s="110" t="s">
        <v>251</v>
      </c>
      <c r="J13" s="55" t="s">
        <v>94</v>
      </c>
    </row>
    <row r="14" spans="1:10" ht="13.5" thickBot="1">
      <c r="A14" s="56" t="s">
        <v>11</v>
      </c>
      <c r="B14" s="84"/>
      <c r="C14" s="84"/>
      <c r="D14" s="59"/>
      <c r="E14" s="60"/>
      <c r="F14" s="61"/>
      <c r="G14" s="61"/>
      <c r="H14" s="61"/>
      <c r="I14" s="61"/>
      <c r="J14" s="62"/>
    </row>
    <row r="15" spans="1:10" ht="12.75">
      <c r="A15" s="207" t="s">
        <v>15</v>
      </c>
      <c r="B15" s="38" t="s">
        <v>16</v>
      </c>
      <c r="C15" s="39">
        <v>25145</v>
      </c>
      <c r="D15" s="39">
        <f>C15*118%</f>
        <v>29671.1</v>
      </c>
      <c r="E15" s="40">
        <v>1</v>
      </c>
      <c r="F15" s="11">
        <f>E15*D15</f>
        <v>29671.1</v>
      </c>
      <c r="G15" s="11">
        <f>F15*6</f>
        <v>178026.59999999998</v>
      </c>
      <c r="H15" s="230">
        <v>0</v>
      </c>
      <c r="I15" s="228">
        <f>(2500+375)*6*E15</f>
        <v>17250</v>
      </c>
      <c r="J15" s="229">
        <f>SUM(G15:I15)</f>
        <v>195276.59999999998</v>
      </c>
    </row>
    <row r="16" spans="1:10" ht="13.5" thickBot="1">
      <c r="A16" s="271" t="s">
        <v>58</v>
      </c>
      <c r="B16" s="272"/>
      <c r="C16" s="272"/>
      <c r="D16" s="273"/>
      <c r="E16" s="42">
        <f aca="true" t="shared" si="2" ref="E16:J16">SUM(E15:E15)</f>
        <v>1</v>
      </c>
      <c r="F16" s="45">
        <f t="shared" si="2"/>
        <v>29671.1</v>
      </c>
      <c r="G16" s="43">
        <f t="shared" si="2"/>
        <v>178026.59999999998</v>
      </c>
      <c r="H16" s="43">
        <f t="shared" si="2"/>
        <v>0</v>
      </c>
      <c r="I16" s="43">
        <f t="shared" si="2"/>
        <v>17250</v>
      </c>
      <c r="J16" s="155">
        <f t="shared" si="2"/>
        <v>195276.59999999998</v>
      </c>
    </row>
    <row r="17" spans="1:10" ht="13.5" thickBot="1">
      <c r="A17" s="56" t="s">
        <v>79</v>
      </c>
      <c r="B17" s="84"/>
      <c r="C17" s="84"/>
      <c r="D17" s="59"/>
      <c r="E17" s="60"/>
      <c r="F17" s="61"/>
      <c r="G17" s="61"/>
      <c r="H17" s="61"/>
      <c r="I17" s="61"/>
      <c r="J17" s="62"/>
    </row>
    <row r="18" spans="1:10" ht="12.75">
      <c r="A18" s="207" t="s">
        <v>82</v>
      </c>
      <c r="B18" s="38" t="s">
        <v>83</v>
      </c>
      <c r="C18" s="39">
        <v>21475</v>
      </c>
      <c r="D18" s="39">
        <f>C18*118%</f>
        <v>25340.5</v>
      </c>
      <c r="E18" s="40">
        <v>1</v>
      </c>
      <c r="F18" s="11">
        <f>E18*D18</f>
        <v>25340.5</v>
      </c>
      <c r="G18" s="11">
        <f>F18*6</f>
        <v>152043</v>
      </c>
      <c r="H18" s="230">
        <v>0</v>
      </c>
      <c r="I18" s="228">
        <f>(2500+375)*6*E18</f>
        <v>17250</v>
      </c>
      <c r="J18" s="157">
        <f>SUM(G18:I18)</f>
        <v>169293</v>
      </c>
    </row>
    <row r="19" spans="1:10" ht="13.5" thickBot="1">
      <c r="A19" s="271" t="s">
        <v>58</v>
      </c>
      <c r="B19" s="272"/>
      <c r="C19" s="272"/>
      <c r="D19" s="273"/>
      <c r="E19" s="42">
        <f aca="true" t="shared" si="3" ref="E19:J19">SUM(E18:E18)</f>
        <v>1</v>
      </c>
      <c r="F19" s="45">
        <f t="shared" si="3"/>
        <v>25340.5</v>
      </c>
      <c r="G19" s="43">
        <f t="shared" si="3"/>
        <v>152043</v>
      </c>
      <c r="H19" s="43">
        <f t="shared" si="3"/>
        <v>0</v>
      </c>
      <c r="I19" s="43">
        <f t="shared" si="3"/>
        <v>17250</v>
      </c>
      <c r="J19" s="155">
        <f t="shared" si="3"/>
        <v>169293</v>
      </c>
    </row>
    <row r="20" spans="1:10" ht="13.5" thickBot="1">
      <c r="A20" s="293" t="s">
        <v>94</v>
      </c>
      <c r="B20" s="294"/>
      <c r="C20" s="294"/>
      <c r="D20" s="295"/>
      <c r="E20" s="18">
        <f aca="true" t="shared" si="4" ref="E20:J20">SUM(E16+E19)</f>
        <v>2</v>
      </c>
      <c r="F20" s="23">
        <f t="shared" si="4"/>
        <v>55011.6</v>
      </c>
      <c r="G20" s="23">
        <f t="shared" si="4"/>
        <v>330069.6</v>
      </c>
      <c r="H20" s="23">
        <f t="shared" si="4"/>
        <v>0</v>
      </c>
      <c r="I20" s="23">
        <f t="shared" si="4"/>
        <v>34500</v>
      </c>
      <c r="J20" s="70">
        <f t="shared" si="4"/>
        <v>364569.6</v>
      </c>
    </row>
    <row r="21" spans="5:10" ht="12.75">
      <c r="E21" s="30"/>
      <c r="F21" s="31"/>
      <c r="G21" s="159"/>
      <c r="H21" s="116"/>
      <c r="I21" s="116"/>
      <c r="J21" s="116"/>
    </row>
    <row r="22" spans="5:10" ht="13.5" thickBot="1">
      <c r="E22" s="30"/>
      <c r="F22" s="31"/>
      <c r="G22" s="160"/>
      <c r="H22" s="117"/>
      <c r="I22" s="117"/>
      <c r="J22" s="117"/>
    </row>
    <row r="23" spans="1:10" ht="13.5" thickBot="1">
      <c r="A23" s="293" t="s">
        <v>94</v>
      </c>
      <c r="B23" s="294"/>
      <c r="C23" s="294"/>
      <c r="D23" s="295"/>
      <c r="E23" s="32">
        <f aca="true" t="shared" si="5" ref="E23:J23">SUM(E8+E20)</f>
        <v>4</v>
      </c>
      <c r="F23" s="23">
        <f t="shared" si="5"/>
        <v>93680.2</v>
      </c>
      <c r="G23" s="23">
        <f t="shared" si="5"/>
        <v>562081.2</v>
      </c>
      <c r="H23" s="23">
        <f t="shared" si="5"/>
        <v>0</v>
      </c>
      <c r="I23" s="23">
        <f t="shared" si="5"/>
        <v>69000</v>
      </c>
      <c r="J23" s="158">
        <f t="shared" si="5"/>
        <v>631081.2</v>
      </c>
    </row>
  </sheetData>
  <mergeCells count="6">
    <mergeCell ref="A7:D7"/>
    <mergeCell ref="A16:D16"/>
    <mergeCell ref="A23:D23"/>
    <mergeCell ref="A20:D20"/>
    <mergeCell ref="A8:D8"/>
    <mergeCell ref="A19:D19"/>
  </mergeCells>
  <printOptions/>
  <pageMargins left="0.21" right="0.26" top="0.35" bottom="0.35" header="0.2" footer="0.3"/>
  <pageSetup horizontalDpi="300" verticalDpi="300" orientation="landscape" paperSize="9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pane xSplit="1" ySplit="4" topLeftCell="G5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46.00390625" style="0" customWidth="1"/>
    <col min="2" max="2" width="12.140625" style="0" bestFit="1" customWidth="1"/>
    <col min="3" max="3" width="12.28125" style="0" bestFit="1" customWidth="1"/>
    <col min="4" max="4" width="11.8515625" style="0" bestFit="1" customWidth="1"/>
    <col min="5" max="5" width="10.8515625" style="0" customWidth="1"/>
    <col min="6" max="6" width="16.421875" style="0" customWidth="1"/>
    <col min="7" max="7" width="12.8515625" style="0" customWidth="1"/>
    <col min="8" max="8" width="10.57421875" style="0" bestFit="1" customWidth="1"/>
    <col min="9" max="9" width="13.421875" style="0" bestFit="1" customWidth="1"/>
    <col min="10" max="10" width="12.8515625" style="0" bestFit="1" customWidth="1"/>
  </cols>
  <sheetData>
    <row r="1" spans="1:7" ht="16.5">
      <c r="A1" s="24" t="s">
        <v>241</v>
      </c>
      <c r="B1" s="49"/>
      <c r="C1" s="83"/>
      <c r="E1" s="30"/>
      <c r="F1" s="31"/>
      <c r="G1" s="31"/>
    </row>
    <row r="2" spans="2:7" ht="13.5" thickBot="1">
      <c r="B2" s="49"/>
      <c r="C2" s="83"/>
      <c r="E2" s="30"/>
      <c r="F2" s="31"/>
      <c r="G2" s="31"/>
    </row>
    <row r="3" spans="1:10" ht="51.75" thickBot="1">
      <c r="A3" s="51" t="s">
        <v>0</v>
      </c>
      <c r="B3" s="213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79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86</v>
      </c>
      <c r="B5" s="217" t="s">
        <v>23</v>
      </c>
      <c r="C5" s="89">
        <v>16520</v>
      </c>
      <c r="D5" s="39">
        <v>19493.6</v>
      </c>
      <c r="E5" s="40">
        <v>2</v>
      </c>
      <c r="F5" s="11">
        <v>38987.2</v>
      </c>
      <c r="G5" s="106">
        <v>233923.2</v>
      </c>
      <c r="H5" s="114">
        <v>0</v>
      </c>
      <c r="I5" s="111">
        <f>(2500+375)*6*E5</f>
        <v>34500</v>
      </c>
      <c r="J5" s="74">
        <f>SUM(G5:I5)</f>
        <v>268423.2</v>
      </c>
    </row>
    <row r="6" spans="1:10" ht="12.75">
      <c r="A6" s="75" t="s">
        <v>24</v>
      </c>
      <c r="B6" s="217" t="s">
        <v>25</v>
      </c>
      <c r="C6" s="89">
        <v>15470</v>
      </c>
      <c r="D6" s="39">
        <v>18254.6</v>
      </c>
      <c r="E6" s="40">
        <v>2</v>
      </c>
      <c r="F6" s="11">
        <v>36509.2</v>
      </c>
      <c r="G6" s="11">
        <v>219055.2</v>
      </c>
      <c r="H6" s="114">
        <v>0</v>
      </c>
      <c r="I6" s="111">
        <f>(2500+375)*6*E6</f>
        <v>34500</v>
      </c>
      <c r="J6" s="74">
        <f>SUM(G6:I6)</f>
        <v>253555.2</v>
      </c>
    </row>
    <row r="7" spans="1:10" ht="12.75">
      <c r="A7" s="75" t="s">
        <v>20</v>
      </c>
      <c r="B7" s="217" t="s">
        <v>21</v>
      </c>
      <c r="C7" s="89">
        <v>16260</v>
      </c>
      <c r="D7" s="39">
        <v>19186.8</v>
      </c>
      <c r="E7" s="40">
        <v>1</v>
      </c>
      <c r="F7" s="11">
        <v>19186.8</v>
      </c>
      <c r="G7" s="11">
        <v>115120.8</v>
      </c>
      <c r="H7" s="114">
        <v>0</v>
      </c>
      <c r="I7" s="111">
        <f>(2500+375)*6*E7</f>
        <v>17250</v>
      </c>
      <c r="J7" s="74">
        <f>SUM(G7:I7)</f>
        <v>132370.8</v>
      </c>
    </row>
    <row r="8" spans="1:10" ht="13.5" thickBot="1">
      <c r="A8" s="215" t="s">
        <v>58</v>
      </c>
      <c r="B8" s="216"/>
      <c r="C8" s="216"/>
      <c r="D8" s="204"/>
      <c r="E8" s="63">
        <f aca="true" t="shared" si="0" ref="E8:J8">SUM(E5:E7)</f>
        <v>5</v>
      </c>
      <c r="F8" s="64">
        <f t="shared" si="0"/>
        <v>94683.2</v>
      </c>
      <c r="G8" s="115">
        <f t="shared" si="0"/>
        <v>568099.2000000001</v>
      </c>
      <c r="H8" s="115">
        <f t="shared" si="0"/>
        <v>0</v>
      </c>
      <c r="I8" s="115">
        <f t="shared" si="0"/>
        <v>86250</v>
      </c>
      <c r="J8" s="65">
        <f t="shared" si="0"/>
        <v>654349.2</v>
      </c>
    </row>
    <row r="9" spans="1:10" ht="13.5" thickBot="1">
      <c r="A9" s="66" t="s">
        <v>94</v>
      </c>
      <c r="B9" s="67"/>
      <c r="C9" s="77"/>
      <c r="D9" s="69"/>
      <c r="E9" s="32">
        <f aca="true" t="shared" si="1" ref="E9:J9">SUM(E8)</f>
        <v>5</v>
      </c>
      <c r="F9" s="23">
        <f t="shared" si="1"/>
        <v>94683.2</v>
      </c>
      <c r="G9" s="23">
        <f t="shared" si="1"/>
        <v>568099.2000000001</v>
      </c>
      <c r="H9" s="23">
        <f t="shared" si="1"/>
        <v>0</v>
      </c>
      <c r="I9" s="23">
        <f t="shared" si="1"/>
        <v>86250</v>
      </c>
      <c r="J9" s="70">
        <f t="shared" si="1"/>
        <v>654349.2</v>
      </c>
    </row>
    <row r="10" spans="1:7" ht="12.75">
      <c r="A10" s="78"/>
      <c r="B10" s="78"/>
      <c r="C10" s="79"/>
      <c r="D10" s="80"/>
      <c r="E10" s="81"/>
      <c r="F10" s="14"/>
      <c r="G10" s="14"/>
    </row>
    <row r="13" ht="12.75">
      <c r="I13" s="193"/>
    </row>
    <row r="15" ht="12.75">
      <c r="I15" s="193"/>
    </row>
  </sheetData>
  <printOptions/>
  <pageMargins left="0.21" right="0.26" top="0.35" bottom="0.35" header="0.2" footer="0.3"/>
  <pageSetup horizontalDpi="300" verticalDpi="300" orientation="landscape" paperSize="9" scale="90" r:id="rId1"/>
  <rowBreaks count="1" manualBreakCount="1">
    <brk id="26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pane xSplit="1" ySplit="4" topLeftCell="G5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46.28125" style="0" customWidth="1"/>
    <col min="2" max="2" width="12.140625" style="0" bestFit="1" customWidth="1"/>
    <col min="3" max="3" width="12.28125" style="0" bestFit="1" customWidth="1"/>
    <col min="4" max="4" width="11.8515625" style="0" bestFit="1" customWidth="1"/>
    <col min="5" max="5" width="10.8515625" style="0" bestFit="1" customWidth="1"/>
    <col min="6" max="6" width="17.140625" style="0" customWidth="1"/>
    <col min="7" max="7" width="12.8515625" style="0" bestFit="1" customWidth="1"/>
    <col min="8" max="8" width="11.00390625" style="0" bestFit="1" customWidth="1"/>
    <col min="9" max="9" width="13.421875" style="0" bestFit="1" customWidth="1"/>
    <col min="10" max="10" width="12.8515625" style="0" bestFit="1" customWidth="1"/>
  </cols>
  <sheetData>
    <row r="1" spans="1:7" ht="16.5">
      <c r="A1" s="24" t="s">
        <v>242</v>
      </c>
      <c r="B1" s="49"/>
      <c r="C1" s="83"/>
      <c r="E1" s="30"/>
      <c r="F1" s="31"/>
      <c r="G1" s="31"/>
    </row>
    <row r="2" spans="2:7" ht="13.5" thickBot="1">
      <c r="B2" s="49"/>
      <c r="C2" s="83"/>
      <c r="E2" s="30"/>
      <c r="F2" s="31"/>
      <c r="G2" s="31"/>
    </row>
    <row r="3" spans="1:10" ht="39" thickBot="1">
      <c r="A3" s="51" t="s">
        <v>0</v>
      </c>
      <c r="B3" s="213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79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86</v>
      </c>
      <c r="B5" s="217" t="s">
        <v>23</v>
      </c>
      <c r="C5" s="89">
        <v>16520</v>
      </c>
      <c r="D5" s="39">
        <v>19493.6</v>
      </c>
      <c r="E5" s="40">
        <v>3</v>
      </c>
      <c r="F5" s="11">
        <v>58480.8</v>
      </c>
      <c r="G5" s="106">
        <v>350884.8</v>
      </c>
      <c r="H5" s="114">
        <v>0</v>
      </c>
      <c r="I5" s="111">
        <f>(2500+375)*6*E5</f>
        <v>51750</v>
      </c>
      <c r="J5" s="74">
        <f>SUM(G5:I5)</f>
        <v>402634.8</v>
      </c>
    </row>
    <row r="6" spans="1:10" ht="12.75">
      <c r="A6" s="75" t="s">
        <v>230</v>
      </c>
      <c r="B6" s="217" t="s">
        <v>39</v>
      </c>
      <c r="C6" s="89">
        <v>15870</v>
      </c>
      <c r="D6" s="39">
        <v>18726.6</v>
      </c>
      <c r="E6" s="40">
        <v>1</v>
      </c>
      <c r="F6" s="11">
        <v>18726.6</v>
      </c>
      <c r="G6" s="11">
        <v>112359.6</v>
      </c>
      <c r="H6" s="11">
        <v>0</v>
      </c>
      <c r="I6" s="114">
        <f>(2500+375)*6*E6</f>
        <v>17250</v>
      </c>
      <c r="J6" s="74">
        <f>SUM(G6:I6)</f>
        <v>129609.6</v>
      </c>
    </row>
    <row r="7" spans="1:10" ht="13.5" thickBot="1">
      <c r="A7" s="215" t="s">
        <v>58</v>
      </c>
      <c r="B7" s="216"/>
      <c r="C7" s="216"/>
      <c r="D7" s="204"/>
      <c r="E7" s="63">
        <f aca="true" t="shared" si="0" ref="E7:J7">SUM(E5:E6)</f>
        <v>4</v>
      </c>
      <c r="F7" s="250">
        <f t="shared" si="0"/>
        <v>77207.4</v>
      </c>
      <c r="G7" s="163">
        <f t="shared" si="0"/>
        <v>463244.4</v>
      </c>
      <c r="H7" s="115">
        <f t="shared" si="0"/>
        <v>0</v>
      </c>
      <c r="I7" s="115">
        <f t="shared" si="0"/>
        <v>69000</v>
      </c>
      <c r="J7" s="161">
        <f t="shared" si="0"/>
        <v>532244.4</v>
      </c>
    </row>
    <row r="8" spans="1:10" ht="13.5" thickBot="1">
      <c r="A8" s="66" t="s">
        <v>94</v>
      </c>
      <c r="B8" s="67"/>
      <c r="C8" s="77"/>
      <c r="D8" s="69"/>
      <c r="E8" s="32">
        <f aca="true" t="shared" si="1" ref="E8:J8">SUM(E7)</f>
        <v>4</v>
      </c>
      <c r="F8" s="112">
        <f t="shared" si="1"/>
        <v>77207.4</v>
      </c>
      <c r="G8" s="182">
        <f t="shared" si="1"/>
        <v>463244.4</v>
      </c>
      <c r="H8" s="23">
        <f t="shared" si="1"/>
        <v>0</v>
      </c>
      <c r="I8" s="23">
        <f t="shared" si="1"/>
        <v>69000</v>
      </c>
      <c r="J8" s="158">
        <f t="shared" si="1"/>
        <v>532244.4</v>
      </c>
    </row>
    <row r="14" ht="12.75">
      <c r="H14" s="193"/>
    </row>
  </sheetData>
  <printOptions/>
  <pageMargins left="0.21" right="0.26" top="0.35" bottom="0.35" header="0.2" footer="0.3"/>
  <pageSetup horizontalDpi="300" verticalDpi="300" orientation="landscape" paperSize="9" scale="90" r:id="rId1"/>
  <rowBreaks count="1" manualBreakCount="1">
    <brk id="26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pane xSplit="1" ySplit="4" topLeftCell="G5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46.28125" style="0" customWidth="1"/>
    <col min="2" max="2" width="12.140625" style="0" bestFit="1" customWidth="1"/>
    <col min="3" max="3" width="12.28125" style="0" bestFit="1" customWidth="1"/>
    <col min="4" max="4" width="11.8515625" style="0" bestFit="1" customWidth="1"/>
    <col min="5" max="5" width="10.8515625" style="0" bestFit="1" customWidth="1"/>
    <col min="6" max="6" width="16.57421875" style="0" customWidth="1"/>
    <col min="7" max="7" width="12.8515625" style="0" bestFit="1" customWidth="1"/>
    <col min="8" max="8" width="11.00390625" style="0" bestFit="1" customWidth="1"/>
    <col min="9" max="9" width="13.421875" style="0" bestFit="1" customWidth="1"/>
    <col min="10" max="10" width="12.8515625" style="0" bestFit="1" customWidth="1"/>
  </cols>
  <sheetData>
    <row r="1" spans="1:7" ht="16.5">
      <c r="A1" s="24" t="s">
        <v>235</v>
      </c>
      <c r="B1" s="49"/>
      <c r="C1" s="83"/>
      <c r="E1" s="30"/>
      <c r="F1" s="31"/>
      <c r="G1" s="31"/>
    </row>
    <row r="2" spans="2:7" ht="13.5" thickBot="1">
      <c r="B2" s="49"/>
      <c r="C2" s="83"/>
      <c r="E2" s="30"/>
      <c r="F2" s="31"/>
      <c r="G2" s="31"/>
    </row>
    <row r="3" spans="1:10" ht="39" thickBot="1">
      <c r="A3" s="51" t="s">
        <v>0</v>
      </c>
      <c r="B3" s="213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79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92</v>
      </c>
      <c r="B5" s="217" t="s">
        <v>39</v>
      </c>
      <c r="C5" s="89">
        <v>15870</v>
      </c>
      <c r="D5" s="39">
        <v>18726.6</v>
      </c>
      <c r="E5" s="40">
        <v>2</v>
      </c>
      <c r="F5" s="11">
        <v>37453.2</v>
      </c>
      <c r="G5" s="11">
        <v>224719.2</v>
      </c>
      <c r="H5" s="114">
        <v>0</v>
      </c>
      <c r="I5" s="111">
        <f>(2500+375)*6*E5</f>
        <v>34500</v>
      </c>
      <c r="J5" s="74">
        <f>SUM(G5:I5)</f>
        <v>259219.2</v>
      </c>
    </row>
    <row r="6" spans="1:10" ht="12.75">
      <c r="A6" s="75" t="s">
        <v>219</v>
      </c>
      <c r="B6" s="217" t="s">
        <v>23</v>
      </c>
      <c r="C6" s="89">
        <v>16520</v>
      </c>
      <c r="D6" s="39">
        <v>19493.6</v>
      </c>
      <c r="E6" s="40">
        <v>1</v>
      </c>
      <c r="F6" s="11">
        <v>19493.6</v>
      </c>
      <c r="G6" s="11">
        <v>116961.6</v>
      </c>
      <c r="H6" s="162">
        <v>0</v>
      </c>
      <c r="I6" s="94">
        <f>(2500+375)*6*E6</f>
        <v>17250</v>
      </c>
      <c r="J6" s="157">
        <f>SUM(G6:I6)</f>
        <v>134211.6</v>
      </c>
    </row>
    <row r="7" spans="1:10" ht="13.5" thickBot="1">
      <c r="A7" s="215" t="s">
        <v>58</v>
      </c>
      <c r="B7" s="204"/>
      <c r="C7" s="102"/>
      <c r="D7" s="102"/>
      <c r="E7" s="63">
        <f aca="true" t="shared" si="0" ref="E7:J7">SUM(E5:E6)</f>
        <v>3</v>
      </c>
      <c r="F7" s="64">
        <f t="shared" si="0"/>
        <v>56946.799999999996</v>
      </c>
      <c r="G7" s="115">
        <f t="shared" si="0"/>
        <v>341680.80000000005</v>
      </c>
      <c r="H7" s="163">
        <f t="shared" si="0"/>
        <v>0</v>
      </c>
      <c r="I7" s="163">
        <f t="shared" si="0"/>
        <v>51750</v>
      </c>
      <c r="J7" s="161">
        <f t="shared" si="0"/>
        <v>393430.80000000005</v>
      </c>
    </row>
    <row r="8" spans="1:10" ht="13.5" thickBot="1">
      <c r="A8" s="66" t="s">
        <v>94</v>
      </c>
      <c r="B8" s="67"/>
      <c r="C8" s="77"/>
      <c r="D8" s="69"/>
      <c r="E8" s="32">
        <f aca="true" t="shared" si="1" ref="E8:J8">SUM(E7)</f>
        <v>3</v>
      </c>
      <c r="F8" s="23">
        <f t="shared" si="1"/>
        <v>56946.799999999996</v>
      </c>
      <c r="G8" s="23">
        <f t="shared" si="1"/>
        <v>341680.80000000005</v>
      </c>
      <c r="H8" s="182">
        <f t="shared" si="1"/>
        <v>0</v>
      </c>
      <c r="I8" s="182">
        <f t="shared" si="1"/>
        <v>51750</v>
      </c>
      <c r="J8" s="158">
        <f t="shared" si="1"/>
        <v>393430.80000000005</v>
      </c>
    </row>
    <row r="10" spans="1:7" ht="16.5">
      <c r="A10" s="24" t="s">
        <v>125</v>
      </c>
      <c r="E10" s="30"/>
      <c r="F10" s="31"/>
      <c r="G10" s="31"/>
    </row>
    <row r="11" spans="5:7" ht="13.5" thickBot="1">
      <c r="E11" s="30"/>
      <c r="F11" s="31"/>
      <c r="G11" s="31"/>
    </row>
    <row r="12" spans="1:10" ht="39" thickBot="1">
      <c r="A12" s="51" t="s">
        <v>0</v>
      </c>
      <c r="B12" s="52" t="s">
        <v>1</v>
      </c>
      <c r="C12" s="52" t="s">
        <v>2</v>
      </c>
      <c r="D12" s="52" t="s">
        <v>3</v>
      </c>
      <c r="E12" s="247" t="s">
        <v>28</v>
      </c>
      <c r="F12" s="54" t="s">
        <v>37</v>
      </c>
      <c r="G12" s="54" t="s">
        <v>4</v>
      </c>
      <c r="H12" s="113" t="s">
        <v>250</v>
      </c>
      <c r="I12" s="110" t="s">
        <v>251</v>
      </c>
      <c r="J12" s="55" t="s">
        <v>94</v>
      </c>
    </row>
    <row r="13" spans="1:10" ht="13.5" thickBot="1">
      <c r="A13" s="56" t="s">
        <v>11</v>
      </c>
      <c r="B13" s="148"/>
      <c r="C13" s="5"/>
      <c r="D13" s="6"/>
      <c r="E13" s="181"/>
      <c r="F13" s="180"/>
      <c r="G13" s="61"/>
      <c r="H13" s="61"/>
      <c r="I13" s="61"/>
      <c r="J13" s="62"/>
    </row>
    <row r="14" spans="1:10" ht="12.75">
      <c r="A14" s="207" t="s">
        <v>115</v>
      </c>
      <c r="B14" s="38" t="s">
        <v>16</v>
      </c>
      <c r="C14" s="39">
        <v>25145</v>
      </c>
      <c r="D14" s="39">
        <f>C14*118%</f>
        <v>29671.1</v>
      </c>
      <c r="E14" s="248">
        <v>1</v>
      </c>
      <c r="F14" s="11">
        <f>E14*D14</f>
        <v>29671.1</v>
      </c>
      <c r="G14" s="11">
        <f>F14*6</f>
        <v>178026.59999999998</v>
      </c>
      <c r="H14" s="114">
        <v>0</v>
      </c>
      <c r="I14" s="111">
        <f>(2500+375)*6*E14</f>
        <v>17250</v>
      </c>
      <c r="J14" s="74">
        <f>SUM(G14:I14)</f>
        <v>195276.59999999998</v>
      </c>
    </row>
    <row r="15" spans="1:10" ht="13.5" thickBot="1">
      <c r="A15" s="285" t="s">
        <v>58</v>
      </c>
      <c r="B15" s="286"/>
      <c r="C15" s="286"/>
      <c r="D15" s="286"/>
      <c r="E15" s="249">
        <f aca="true" t="shared" si="2" ref="E15:J15">SUM(E14:E14)</f>
        <v>1</v>
      </c>
      <c r="F15" s="45">
        <f t="shared" si="2"/>
        <v>29671.1</v>
      </c>
      <c r="G15" s="45">
        <f t="shared" si="2"/>
        <v>178026.59999999998</v>
      </c>
      <c r="H15" s="45">
        <f t="shared" si="2"/>
        <v>0</v>
      </c>
      <c r="I15" s="45">
        <f t="shared" si="2"/>
        <v>17250</v>
      </c>
      <c r="J15" s="156">
        <f t="shared" si="2"/>
        <v>195276.59999999998</v>
      </c>
    </row>
    <row r="16" spans="1:10" ht="13.5" thickBot="1">
      <c r="A16" s="56" t="s">
        <v>79</v>
      </c>
      <c r="B16" s="148"/>
      <c r="C16" s="5"/>
      <c r="D16" s="6"/>
      <c r="E16" s="60"/>
      <c r="F16" s="61"/>
      <c r="G16" s="61"/>
      <c r="H16" s="61"/>
      <c r="I16" s="61"/>
      <c r="J16" s="62"/>
    </row>
    <row r="17" spans="1:10" ht="12.75">
      <c r="A17" s="207" t="s">
        <v>118</v>
      </c>
      <c r="B17" s="38" t="s">
        <v>23</v>
      </c>
      <c r="C17" s="39">
        <v>16520</v>
      </c>
      <c r="D17" s="39">
        <f>C17*118%</f>
        <v>19493.6</v>
      </c>
      <c r="E17" s="248">
        <v>1</v>
      </c>
      <c r="F17" s="11">
        <f>E17*D17</f>
        <v>19493.6</v>
      </c>
      <c r="G17" s="11">
        <f>F17*6</f>
        <v>116961.59999999999</v>
      </c>
      <c r="H17" s="114">
        <v>0</v>
      </c>
      <c r="I17" s="111">
        <f>(2500+375)*6*E17</f>
        <v>17250</v>
      </c>
      <c r="J17" s="74">
        <f>SUM(G17:I17)</f>
        <v>134211.59999999998</v>
      </c>
    </row>
    <row r="18" spans="1:10" ht="13.5" thickBot="1">
      <c r="A18" s="285" t="s">
        <v>58</v>
      </c>
      <c r="B18" s="286"/>
      <c r="C18" s="286"/>
      <c r="D18" s="286"/>
      <c r="E18" s="249">
        <f aca="true" t="shared" si="3" ref="E18:J18">SUM(E17:E17)</f>
        <v>1</v>
      </c>
      <c r="F18" s="45">
        <f t="shared" si="3"/>
        <v>19493.6</v>
      </c>
      <c r="G18" s="43">
        <f t="shared" si="3"/>
        <v>116961.59999999999</v>
      </c>
      <c r="H18" s="43">
        <f t="shared" si="3"/>
        <v>0</v>
      </c>
      <c r="I18" s="43">
        <f t="shared" si="3"/>
        <v>17250</v>
      </c>
      <c r="J18" s="155">
        <f t="shared" si="3"/>
        <v>134211.59999999998</v>
      </c>
    </row>
    <row r="19" spans="1:10" ht="13.5" thickBot="1">
      <c r="A19" s="303" t="s">
        <v>94</v>
      </c>
      <c r="B19" s="304"/>
      <c r="C19" s="304"/>
      <c r="D19" s="304"/>
      <c r="E19" s="203">
        <f aca="true" t="shared" si="4" ref="E19:J19">SUM(E15+E18)</f>
        <v>2</v>
      </c>
      <c r="F19" s="23">
        <f t="shared" si="4"/>
        <v>49164.7</v>
      </c>
      <c r="G19" s="23">
        <f t="shared" si="4"/>
        <v>294988.19999999995</v>
      </c>
      <c r="H19" s="23">
        <f t="shared" si="4"/>
        <v>0</v>
      </c>
      <c r="I19" s="23">
        <f t="shared" si="4"/>
        <v>34500</v>
      </c>
      <c r="J19" s="70">
        <f t="shared" si="4"/>
        <v>329488.19999999995</v>
      </c>
    </row>
    <row r="21" ht="13.5" thickBot="1"/>
    <row r="22" spans="1:10" ht="13.5" thickBot="1">
      <c r="A22" s="293" t="s">
        <v>94</v>
      </c>
      <c r="B22" s="294"/>
      <c r="C22" s="294"/>
      <c r="D22" s="295"/>
      <c r="E22" s="32">
        <f aca="true" t="shared" si="5" ref="E22:J22">SUM(E8+E19)</f>
        <v>5</v>
      </c>
      <c r="F22" s="23">
        <f t="shared" si="5"/>
        <v>106111.5</v>
      </c>
      <c r="G22" s="23">
        <f t="shared" si="5"/>
        <v>636669</v>
      </c>
      <c r="H22" s="23">
        <f t="shared" si="5"/>
        <v>0</v>
      </c>
      <c r="I22" s="23">
        <f t="shared" si="5"/>
        <v>86250</v>
      </c>
      <c r="J22" s="70">
        <f t="shared" si="5"/>
        <v>722919</v>
      </c>
    </row>
  </sheetData>
  <mergeCells count="4">
    <mergeCell ref="A15:D15"/>
    <mergeCell ref="A18:D18"/>
    <mergeCell ref="A22:D22"/>
    <mergeCell ref="A19:D19"/>
  </mergeCells>
  <printOptions/>
  <pageMargins left="0.21" right="0.26" top="0.35" bottom="0.35" header="0.2" footer="0.3"/>
  <pageSetup horizontalDpi="300" verticalDpi="300" orientation="landscape" paperSize="9" scale="90" r:id="rId1"/>
  <rowBreaks count="1" manualBreakCount="1">
    <brk id="26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pane xSplit="1" ySplit="4" topLeftCell="G5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42.140625" style="0" customWidth="1"/>
    <col min="2" max="2" width="12.140625" style="0" bestFit="1" customWidth="1"/>
    <col min="3" max="3" width="12.00390625" style="0" bestFit="1" customWidth="1"/>
    <col min="4" max="4" width="11.8515625" style="0" bestFit="1" customWidth="1"/>
    <col min="5" max="5" width="10.8515625" style="30" bestFit="1" customWidth="1"/>
    <col min="6" max="6" width="17.7109375" style="31" bestFit="1" customWidth="1"/>
    <col min="7" max="7" width="14.57421875" style="31" bestFit="1" customWidth="1"/>
    <col min="8" max="8" width="11.00390625" style="0" bestFit="1" customWidth="1"/>
    <col min="9" max="9" width="13.421875" style="0" bestFit="1" customWidth="1"/>
    <col min="10" max="10" width="14.57421875" style="0" customWidth="1"/>
  </cols>
  <sheetData>
    <row r="1" spans="1:3" ht="16.5">
      <c r="A1" s="24" t="s">
        <v>220</v>
      </c>
      <c r="B1" s="49"/>
      <c r="C1" s="50"/>
    </row>
    <row r="2" spans="2:3" ht="13.5" thickBot="1">
      <c r="B2" s="49"/>
      <c r="C2" s="50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45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221</v>
      </c>
      <c r="B5" s="72" t="s">
        <v>31</v>
      </c>
      <c r="C5" s="86">
        <v>50905</v>
      </c>
      <c r="D5" s="39">
        <f>C5*118%</f>
        <v>60067.899999999994</v>
      </c>
      <c r="E5" s="40">
        <v>1</v>
      </c>
      <c r="F5" s="11">
        <f>E5*D5</f>
        <v>60067.899999999994</v>
      </c>
      <c r="G5" s="106">
        <f>F5*6</f>
        <v>360407.39999999997</v>
      </c>
      <c r="H5" s="114">
        <v>0</v>
      </c>
      <c r="I5" s="111">
        <f>(2500+375)*6*E5</f>
        <v>17250</v>
      </c>
      <c r="J5" s="74">
        <f>SUM(G5:I5)</f>
        <v>377657.39999999997</v>
      </c>
    </row>
    <row r="6" spans="1:10" ht="12.75">
      <c r="A6" s="71" t="s">
        <v>222</v>
      </c>
      <c r="B6" s="72" t="s">
        <v>76</v>
      </c>
      <c r="C6" s="98">
        <v>25145</v>
      </c>
      <c r="D6" s="39">
        <f>C6*118%</f>
        <v>29671.1</v>
      </c>
      <c r="E6" s="40">
        <v>1</v>
      </c>
      <c r="F6" s="11">
        <f>E6*D6</f>
        <v>29671.1</v>
      </c>
      <c r="G6" s="11">
        <f>F6*6</f>
        <v>178026.59999999998</v>
      </c>
      <c r="H6" s="114">
        <v>0</v>
      </c>
      <c r="I6" s="111">
        <f>(2500+375)*6*E6</f>
        <v>17250</v>
      </c>
      <c r="J6" s="74">
        <f>SUM(G6:I6)</f>
        <v>195276.59999999998</v>
      </c>
    </row>
    <row r="7" spans="1:10" ht="12.75">
      <c r="A7" s="71" t="s">
        <v>223</v>
      </c>
      <c r="B7" s="72" t="s">
        <v>224</v>
      </c>
      <c r="C7" s="98">
        <v>38165</v>
      </c>
      <c r="D7" s="39">
        <f>C7*118%</f>
        <v>45034.7</v>
      </c>
      <c r="E7" s="40">
        <v>1</v>
      </c>
      <c r="F7" s="11">
        <f>E7*D7</f>
        <v>45034.7</v>
      </c>
      <c r="G7" s="11">
        <f>F7*6</f>
        <v>270208.19999999995</v>
      </c>
      <c r="H7" s="11">
        <v>0</v>
      </c>
      <c r="I7" s="94">
        <f>(2500+375)*6*E7</f>
        <v>17250</v>
      </c>
      <c r="J7" s="157">
        <f>SUM(G7:I7)</f>
        <v>287458.19999999995</v>
      </c>
    </row>
    <row r="8" spans="1:10" ht="13.5" thickBot="1">
      <c r="A8" s="285" t="s">
        <v>58</v>
      </c>
      <c r="B8" s="286"/>
      <c r="C8" s="286"/>
      <c r="D8" s="286"/>
      <c r="E8" s="63">
        <f aca="true" t="shared" si="0" ref="E8:J8">SUM(E5:E7)</f>
        <v>3</v>
      </c>
      <c r="F8" s="64">
        <f t="shared" si="0"/>
        <v>134773.7</v>
      </c>
      <c r="G8" s="115">
        <f t="shared" si="0"/>
        <v>808642.2</v>
      </c>
      <c r="H8" s="115">
        <f t="shared" si="0"/>
        <v>0</v>
      </c>
      <c r="I8" s="115">
        <f t="shared" si="0"/>
        <v>51750</v>
      </c>
      <c r="J8" s="161">
        <f t="shared" si="0"/>
        <v>860392.2</v>
      </c>
    </row>
    <row r="9" spans="1:10" ht="13.5" thickBot="1">
      <c r="A9" s="56" t="s">
        <v>79</v>
      </c>
      <c r="B9" s="57"/>
      <c r="C9" s="58"/>
      <c r="D9" s="59"/>
      <c r="E9" s="60"/>
      <c r="F9" s="61"/>
      <c r="G9" s="61"/>
      <c r="H9" s="61"/>
      <c r="I9" s="61"/>
      <c r="J9" s="62"/>
    </row>
    <row r="10" spans="1:10" ht="12.75">
      <c r="A10" s="75" t="s">
        <v>225</v>
      </c>
      <c r="B10" s="72" t="s">
        <v>39</v>
      </c>
      <c r="C10" s="86">
        <v>15870</v>
      </c>
      <c r="D10" s="39">
        <f aca="true" t="shared" si="1" ref="D10:D16">C10*118%</f>
        <v>18726.6</v>
      </c>
      <c r="E10" s="40">
        <v>2</v>
      </c>
      <c r="F10" s="11">
        <f aca="true" t="shared" si="2" ref="F10:F16">E10*D10</f>
        <v>37453.2</v>
      </c>
      <c r="G10" s="106">
        <f aca="true" t="shared" si="3" ref="G10:G16">F10*6</f>
        <v>224719.19999999998</v>
      </c>
      <c r="H10" s="114">
        <v>0</v>
      </c>
      <c r="I10" s="111">
        <f>(2500+375)*6*E10</f>
        <v>34500</v>
      </c>
      <c r="J10" s="74">
        <f aca="true" t="shared" si="4" ref="J10:J16">SUM(G10:I10)</f>
        <v>259219.19999999998</v>
      </c>
    </row>
    <row r="11" spans="1:10" ht="12.75">
      <c r="A11" s="71" t="s">
        <v>86</v>
      </c>
      <c r="B11" s="72" t="s">
        <v>23</v>
      </c>
      <c r="C11" s="86">
        <v>16520</v>
      </c>
      <c r="D11" s="39">
        <f t="shared" si="1"/>
        <v>19493.6</v>
      </c>
      <c r="E11" s="40">
        <v>2</v>
      </c>
      <c r="F11" s="11">
        <f t="shared" si="2"/>
        <v>38987.2</v>
      </c>
      <c r="G11" s="11">
        <f t="shared" si="3"/>
        <v>233923.19999999998</v>
      </c>
      <c r="H11" s="114">
        <v>0</v>
      </c>
      <c r="I11" s="111">
        <f aca="true" t="shared" si="5" ref="I11:I16">(2500+375)*6*E11</f>
        <v>34500</v>
      </c>
      <c r="J11" s="74">
        <f t="shared" si="4"/>
        <v>268423.19999999995</v>
      </c>
    </row>
    <row r="12" spans="1:10" ht="12.75">
      <c r="A12" s="71" t="s">
        <v>93</v>
      </c>
      <c r="B12" s="72" t="s">
        <v>27</v>
      </c>
      <c r="C12" s="86">
        <v>16250</v>
      </c>
      <c r="D12" s="39">
        <f t="shared" si="1"/>
        <v>19175</v>
      </c>
      <c r="E12" s="40">
        <v>1</v>
      </c>
      <c r="F12" s="11">
        <f t="shared" si="2"/>
        <v>19175</v>
      </c>
      <c r="G12" s="11">
        <f t="shared" si="3"/>
        <v>115050</v>
      </c>
      <c r="H12" s="114">
        <v>0</v>
      </c>
      <c r="I12" s="111">
        <f t="shared" si="5"/>
        <v>17250</v>
      </c>
      <c r="J12" s="74">
        <f t="shared" si="4"/>
        <v>132300</v>
      </c>
    </row>
    <row r="13" spans="1:10" ht="12.75">
      <c r="A13" s="75" t="s">
        <v>42</v>
      </c>
      <c r="B13" s="72" t="s">
        <v>43</v>
      </c>
      <c r="C13" s="86">
        <v>14150</v>
      </c>
      <c r="D13" s="39">
        <f t="shared" si="1"/>
        <v>16697</v>
      </c>
      <c r="E13" s="40">
        <v>2</v>
      </c>
      <c r="F13" s="11">
        <f t="shared" si="2"/>
        <v>33394</v>
      </c>
      <c r="G13" s="11">
        <f t="shared" si="3"/>
        <v>200364</v>
      </c>
      <c r="H13" s="114">
        <v>0</v>
      </c>
      <c r="I13" s="111">
        <f t="shared" si="5"/>
        <v>34500</v>
      </c>
      <c r="J13" s="74">
        <f t="shared" si="4"/>
        <v>234864</v>
      </c>
    </row>
    <row r="14" spans="1:10" ht="12.75">
      <c r="A14" s="71" t="s">
        <v>92</v>
      </c>
      <c r="B14" s="72" t="s">
        <v>39</v>
      </c>
      <c r="C14" s="86">
        <v>15870</v>
      </c>
      <c r="D14" s="39">
        <f t="shared" si="1"/>
        <v>18726.6</v>
      </c>
      <c r="E14" s="40">
        <v>1</v>
      </c>
      <c r="F14" s="11">
        <f t="shared" si="2"/>
        <v>18726.6</v>
      </c>
      <c r="G14" s="11">
        <f t="shared" si="3"/>
        <v>112359.59999999999</v>
      </c>
      <c r="H14" s="114">
        <v>0</v>
      </c>
      <c r="I14" s="111">
        <f t="shared" si="5"/>
        <v>17250</v>
      </c>
      <c r="J14" s="74">
        <f t="shared" si="4"/>
        <v>129609.59999999999</v>
      </c>
    </row>
    <row r="15" spans="1:10" ht="12.75">
      <c r="A15" s="75" t="s">
        <v>226</v>
      </c>
      <c r="B15" s="99" t="s">
        <v>85</v>
      </c>
      <c r="C15" s="98">
        <v>19095</v>
      </c>
      <c r="D15" s="39">
        <f t="shared" si="1"/>
        <v>22532.1</v>
      </c>
      <c r="E15" s="40">
        <v>1</v>
      </c>
      <c r="F15" s="11">
        <f t="shared" si="2"/>
        <v>22532.1</v>
      </c>
      <c r="G15" s="11">
        <f t="shared" si="3"/>
        <v>135192.59999999998</v>
      </c>
      <c r="H15" s="162">
        <v>0</v>
      </c>
      <c r="I15" s="11">
        <f t="shared" si="5"/>
        <v>17250</v>
      </c>
      <c r="J15" s="157">
        <f t="shared" si="4"/>
        <v>152442.59999999998</v>
      </c>
    </row>
    <row r="16" spans="1:10" ht="12.75">
      <c r="A16" s="75" t="s">
        <v>219</v>
      </c>
      <c r="B16" s="72" t="s">
        <v>23</v>
      </c>
      <c r="C16" s="86">
        <v>16520</v>
      </c>
      <c r="D16" s="39">
        <f t="shared" si="1"/>
        <v>19493.6</v>
      </c>
      <c r="E16" s="40">
        <v>2</v>
      </c>
      <c r="F16" s="11">
        <f t="shared" si="2"/>
        <v>38987.2</v>
      </c>
      <c r="G16" s="11">
        <f t="shared" si="3"/>
        <v>233923.19999999998</v>
      </c>
      <c r="H16" s="162">
        <v>0</v>
      </c>
      <c r="I16" s="94">
        <f t="shared" si="5"/>
        <v>34500</v>
      </c>
      <c r="J16" s="157">
        <f t="shared" si="4"/>
        <v>268423.19999999995</v>
      </c>
    </row>
    <row r="17" spans="1:10" ht="13.5" thickBot="1">
      <c r="A17" s="285" t="s">
        <v>58</v>
      </c>
      <c r="B17" s="286"/>
      <c r="C17" s="286"/>
      <c r="D17" s="286"/>
      <c r="E17" s="63">
        <f aca="true" t="shared" si="6" ref="E17:J17">SUM(E10:E16)</f>
        <v>11</v>
      </c>
      <c r="F17" s="64">
        <f t="shared" si="6"/>
        <v>209255.3</v>
      </c>
      <c r="G17" s="115">
        <f t="shared" si="6"/>
        <v>1255531.7999999998</v>
      </c>
      <c r="H17" s="163">
        <f t="shared" si="6"/>
        <v>0</v>
      </c>
      <c r="I17" s="163">
        <f t="shared" si="6"/>
        <v>189750</v>
      </c>
      <c r="J17" s="161">
        <f t="shared" si="6"/>
        <v>1445281.7999999998</v>
      </c>
    </row>
    <row r="18" spans="1:10" ht="13.5" thickBot="1">
      <c r="A18" s="66" t="s">
        <v>94</v>
      </c>
      <c r="B18" s="67"/>
      <c r="C18" s="68"/>
      <c r="D18" s="69"/>
      <c r="E18" s="32">
        <f aca="true" t="shared" si="7" ref="E18:J18">SUM(E8+E17)</f>
        <v>14</v>
      </c>
      <c r="F18" s="23">
        <f t="shared" si="7"/>
        <v>344029</v>
      </c>
      <c r="G18" s="23">
        <f t="shared" si="7"/>
        <v>2064173.9999999998</v>
      </c>
      <c r="H18" s="182">
        <f t="shared" si="7"/>
        <v>0</v>
      </c>
      <c r="I18" s="182">
        <f t="shared" si="7"/>
        <v>241500</v>
      </c>
      <c r="J18" s="158">
        <f t="shared" si="7"/>
        <v>2305674</v>
      </c>
    </row>
    <row r="19" spans="2:3" ht="12.75">
      <c r="B19" s="49"/>
      <c r="C19" s="50"/>
    </row>
    <row r="21" ht="16.5">
      <c r="A21" s="24" t="s">
        <v>44</v>
      </c>
    </row>
    <row r="22" ht="13.5" thickBot="1"/>
    <row r="23" spans="1:10" ht="39" thickBot="1">
      <c r="A23" s="51" t="s">
        <v>0</v>
      </c>
      <c r="B23" s="52" t="s">
        <v>1</v>
      </c>
      <c r="C23" s="52" t="s">
        <v>2</v>
      </c>
      <c r="D23" s="52" t="s">
        <v>3</v>
      </c>
      <c r="E23" s="53" t="s">
        <v>28</v>
      </c>
      <c r="F23" s="54" t="s">
        <v>37</v>
      </c>
      <c r="G23" s="54" t="s">
        <v>4</v>
      </c>
      <c r="H23" s="113" t="s">
        <v>250</v>
      </c>
      <c r="I23" s="110" t="s">
        <v>251</v>
      </c>
      <c r="J23" s="55" t="s">
        <v>94</v>
      </c>
    </row>
    <row r="24" spans="1:10" ht="13.5" thickBot="1">
      <c r="A24" s="56" t="s">
        <v>45</v>
      </c>
      <c r="B24" s="84"/>
      <c r="C24" s="84"/>
      <c r="D24" s="59"/>
      <c r="E24" s="60"/>
      <c r="F24" s="61"/>
      <c r="G24" s="61"/>
      <c r="H24" s="61"/>
      <c r="I24" s="61"/>
      <c r="J24" s="62"/>
    </row>
    <row r="25" spans="1:10" ht="13.5" thickBot="1">
      <c r="A25" s="208" t="s">
        <v>46</v>
      </c>
      <c r="B25" s="25" t="s">
        <v>47</v>
      </c>
      <c r="C25" s="26">
        <v>42650</v>
      </c>
      <c r="D25" s="27">
        <f>C25*118%</f>
        <v>50327</v>
      </c>
      <c r="E25" s="28">
        <v>1</v>
      </c>
      <c r="F25" s="27">
        <f>E25*D25</f>
        <v>50327</v>
      </c>
      <c r="G25" s="27">
        <f>F25*6</f>
        <v>301962</v>
      </c>
      <c r="H25" s="114">
        <v>0</v>
      </c>
      <c r="I25" s="111">
        <f>(2500+375)*6*E25</f>
        <v>17250</v>
      </c>
      <c r="J25" s="74">
        <f>SUM(G25:I25)</f>
        <v>319212</v>
      </c>
    </row>
    <row r="26" spans="1:10" ht="13.5" thickBot="1">
      <c r="A26" s="56" t="s">
        <v>48</v>
      </c>
      <c r="B26" s="84"/>
      <c r="C26" s="84"/>
      <c r="D26" s="150"/>
      <c r="E26" s="151"/>
      <c r="F26" s="152"/>
      <c r="G26" s="152"/>
      <c r="H26" s="152"/>
      <c r="I26" s="152"/>
      <c r="J26" s="158"/>
    </row>
    <row r="27" spans="1:10" ht="12.75">
      <c r="A27" s="208" t="s">
        <v>49</v>
      </c>
      <c r="B27" s="9" t="s">
        <v>27</v>
      </c>
      <c r="C27" s="10">
        <v>16250</v>
      </c>
      <c r="D27" s="17">
        <f>C27*118%</f>
        <v>19175</v>
      </c>
      <c r="E27" s="12">
        <v>2</v>
      </c>
      <c r="F27" s="11">
        <f>E27*D27</f>
        <v>38350</v>
      </c>
      <c r="G27" s="11">
        <f>F27*6</f>
        <v>230100</v>
      </c>
      <c r="H27" s="114">
        <v>0</v>
      </c>
      <c r="I27" s="111">
        <f>(2500+375)*6*E27</f>
        <v>34500</v>
      </c>
      <c r="J27" s="74">
        <f>SUM(G27:I27)</f>
        <v>264600</v>
      </c>
    </row>
    <row r="28" spans="1:10" ht="13.5" thickBot="1">
      <c r="A28" s="277" t="s">
        <v>94</v>
      </c>
      <c r="B28" s="278"/>
      <c r="C28" s="278"/>
      <c r="D28" s="279"/>
      <c r="E28" s="185">
        <f aca="true" t="shared" si="8" ref="E28:J28">SUM(E25:E27)</f>
        <v>3</v>
      </c>
      <c r="F28" s="186">
        <f t="shared" si="8"/>
        <v>88677</v>
      </c>
      <c r="G28" s="186">
        <f t="shared" si="8"/>
        <v>532062</v>
      </c>
      <c r="H28" s="186">
        <f t="shared" si="8"/>
        <v>0</v>
      </c>
      <c r="I28" s="186">
        <f t="shared" si="8"/>
        <v>51750</v>
      </c>
      <c r="J28" s="200">
        <f t="shared" si="8"/>
        <v>583812</v>
      </c>
    </row>
    <row r="29" ht="13.5" thickTop="1"/>
    <row r="30" ht="13.5" thickBot="1"/>
    <row r="31" spans="1:10" ht="13.5" thickBot="1">
      <c r="A31" s="293" t="s">
        <v>94</v>
      </c>
      <c r="B31" s="294"/>
      <c r="C31" s="294"/>
      <c r="D31" s="295"/>
      <c r="E31" s="32">
        <f aca="true" t="shared" si="9" ref="E31:J31">SUM(E18+E28)</f>
        <v>17</v>
      </c>
      <c r="F31" s="23">
        <f t="shared" si="9"/>
        <v>432706</v>
      </c>
      <c r="G31" s="23">
        <f t="shared" si="9"/>
        <v>2596236</v>
      </c>
      <c r="H31" s="23">
        <f t="shared" si="9"/>
        <v>0</v>
      </c>
      <c r="I31" s="23">
        <f t="shared" si="9"/>
        <v>293250</v>
      </c>
      <c r="J31" s="158">
        <f t="shared" si="9"/>
        <v>2889486</v>
      </c>
    </row>
  </sheetData>
  <mergeCells count="4">
    <mergeCell ref="A28:D28"/>
    <mergeCell ref="A17:D17"/>
    <mergeCell ref="A8:D8"/>
    <mergeCell ref="A31:D31"/>
  </mergeCells>
  <printOptions/>
  <pageMargins left="0.21" right="0.26" top="0.35" bottom="0.35" header="0.2" footer="0.3"/>
  <pageSetup horizontalDpi="300" verticalDpi="300" orientation="landscape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011"/>
  <sheetViews>
    <sheetView tabSelected="1" workbookViewId="0" topLeftCell="A64">
      <selection activeCell="F12" sqref="F12"/>
    </sheetView>
  </sheetViews>
  <sheetFormatPr defaultColWidth="9.140625" defaultRowHeight="12.75"/>
  <cols>
    <col min="1" max="1" width="2.28125" style="130" customWidth="1"/>
    <col min="2" max="2" width="53.421875" style="130" customWidth="1"/>
    <col min="3" max="3" width="11.00390625" style="130" customWidth="1"/>
    <col min="4" max="4" width="14.8515625" style="83" customWidth="1"/>
  </cols>
  <sheetData>
    <row r="1" spans="3:4" ht="16.5" customHeight="1">
      <c r="C1"/>
      <c r="D1" s="266" t="s">
        <v>292</v>
      </c>
    </row>
    <row r="2" spans="2:4" ht="16.5" customHeight="1">
      <c r="B2" s="307" t="s">
        <v>252</v>
      </c>
      <c r="C2" s="307"/>
      <c r="D2" s="307"/>
    </row>
    <row r="3" ht="13.5" thickBot="1">
      <c r="D3" s="266" t="s">
        <v>294</v>
      </c>
    </row>
    <row r="4" spans="1:4" s="132" customFormat="1" ht="25.5" customHeight="1">
      <c r="A4" s="131"/>
      <c r="B4" s="308" t="s">
        <v>253</v>
      </c>
      <c r="C4" s="310" t="s">
        <v>295</v>
      </c>
      <c r="D4" s="305" t="s">
        <v>293</v>
      </c>
    </row>
    <row r="5" spans="1:4" s="132" customFormat="1" ht="31.5" customHeight="1" thickBot="1">
      <c r="A5" s="131"/>
      <c r="B5" s="309"/>
      <c r="C5" s="311"/>
      <c r="D5" s="306"/>
    </row>
    <row r="6" spans="2:4" ht="12.75">
      <c r="B6" s="133" t="s">
        <v>254</v>
      </c>
      <c r="C6" s="253">
        <v>115</v>
      </c>
      <c r="D6" s="312">
        <v>21</v>
      </c>
    </row>
    <row r="7" spans="2:4" ht="12.75">
      <c r="B7" s="134"/>
      <c r="C7" s="254"/>
      <c r="D7" s="313"/>
    </row>
    <row r="8" spans="2:4" ht="12.75">
      <c r="B8" s="133" t="s">
        <v>255</v>
      </c>
      <c r="C8" s="253">
        <v>69</v>
      </c>
      <c r="D8" s="314">
        <v>14</v>
      </c>
    </row>
    <row r="9" spans="2:4" ht="12.75">
      <c r="B9" s="135" t="s">
        <v>256</v>
      </c>
      <c r="C9" s="253">
        <v>4</v>
      </c>
      <c r="D9" s="314"/>
    </row>
    <row r="10" spans="2:4" ht="12.75">
      <c r="B10" s="136"/>
      <c r="C10" s="255"/>
      <c r="D10" s="313"/>
    </row>
    <row r="11" spans="2:4" ht="12.75">
      <c r="B11" s="133" t="s">
        <v>257</v>
      </c>
      <c r="C11" s="253">
        <v>72</v>
      </c>
      <c r="D11" s="314">
        <v>15</v>
      </c>
    </row>
    <row r="12" spans="2:4" ht="12.75">
      <c r="B12" s="134"/>
      <c r="C12" s="254"/>
      <c r="D12" s="313"/>
    </row>
    <row r="13" spans="2:4" ht="12.75">
      <c r="B13" s="133" t="s">
        <v>258</v>
      </c>
      <c r="C13" s="253">
        <v>79</v>
      </c>
      <c r="D13" s="314">
        <v>16</v>
      </c>
    </row>
    <row r="14" spans="2:4" ht="12.75">
      <c r="B14" s="134"/>
      <c r="C14" s="254"/>
      <c r="D14" s="314"/>
    </row>
    <row r="15" spans="2:4" ht="12.75">
      <c r="B15" s="133" t="s">
        <v>259</v>
      </c>
      <c r="C15" s="253">
        <v>69</v>
      </c>
      <c r="D15" s="315">
        <v>14</v>
      </c>
    </row>
    <row r="16" spans="2:4" ht="12.75">
      <c r="B16" s="134"/>
      <c r="C16" s="254"/>
      <c r="D16" s="314"/>
    </row>
    <row r="17" spans="2:4" ht="12.75">
      <c r="B17" s="133" t="s">
        <v>260</v>
      </c>
      <c r="C17" s="253">
        <v>59</v>
      </c>
      <c r="D17" s="315">
        <v>13</v>
      </c>
    </row>
    <row r="18" spans="2:4" ht="12.75">
      <c r="B18" s="134"/>
      <c r="C18" s="254"/>
      <c r="D18" s="313"/>
    </row>
    <row r="19" spans="2:4" ht="12.75">
      <c r="B19" s="133" t="s">
        <v>261</v>
      </c>
      <c r="C19" s="253">
        <v>60</v>
      </c>
      <c r="D19" s="314">
        <v>13</v>
      </c>
    </row>
    <row r="20" spans="2:4" ht="12.75">
      <c r="B20" s="135" t="s">
        <v>262</v>
      </c>
      <c r="C20" s="253">
        <v>19</v>
      </c>
      <c r="D20" s="314"/>
    </row>
    <row r="21" spans="2:4" ht="12.75">
      <c r="B21" s="137"/>
      <c r="C21" s="255"/>
      <c r="D21" s="313"/>
    </row>
    <row r="22" spans="2:4" ht="12.75">
      <c r="B22" s="133" t="s">
        <v>263</v>
      </c>
      <c r="C22" s="253">
        <v>50</v>
      </c>
      <c r="D22" s="314">
        <v>11</v>
      </c>
    </row>
    <row r="23" spans="2:4" ht="12.75">
      <c r="B23" s="134"/>
      <c r="C23" s="254"/>
      <c r="D23" s="314"/>
    </row>
    <row r="24" spans="2:4" ht="12.75">
      <c r="B24" s="133" t="s">
        <v>264</v>
      </c>
      <c r="C24" s="253">
        <v>30</v>
      </c>
      <c r="D24" s="315">
        <v>6</v>
      </c>
    </row>
    <row r="25" spans="2:4" ht="12.75">
      <c r="B25" s="135" t="s">
        <v>265</v>
      </c>
      <c r="C25" s="253">
        <v>24</v>
      </c>
      <c r="D25" s="314">
        <v>5</v>
      </c>
    </row>
    <row r="26" spans="2:4" ht="12.75">
      <c r="B26" s="137"/>
      <c r="C26" s="255"/>
      <c r="D26" s="313"/>
    </row>
    <row r="27" spans="2:4" ht="12.75">
      <c r="B27" s="133" t="s">
        <v>266</v>
      </c>
      <c r="C27" s="253">
        <v>183</v>
      </c>
      <c r="D27" s="314">
        <v>39</v>
      </c>
    </row>
    <row r="28" spans="2:4" ht="12.75">
      <c r="B28" s="134"/>
      <c r="C28" s="254"/>
      <c r="D28" s="314"/>
    </row>
    <row r="29" spans="2:4" ht="12.75">
      <c r="B29" s="133" t="s">
        <v>267</v>
      </c>
      <c r="C29" s="253">
        <v>50</v>
      </c>
      <c r="D29" s="315">
        <v>10</v>
      </c>
    </row>
    <row r="30" spans="2:4" ht="12.75">
      <c r="B30" s="134"/>
      <c r="C30" s="254"/>
      <c r="D30" s="313"/>
    </row>
    <row r="31" spans="2:4" ht="12.75">
      <c r="B31" s="133" t="s">
        <v>268</v>
      </c>
      <c r="C31" s="253">
        <v>44</v>
      </c>
      <c r="D31" s="314">
        <v>9</v>
      </c>
    </row>
    <row r="32" spans="2:4" ht="12.75">
      <c r="B32" s="134"/>
      <c r="C32" s="254"/>
      <c r="D32" s="314"/>
    </row>
    <row r="33" spans="2:4" ht="12.75">
      <c r="B33" s="133" t="s">
        <v>269</v>
      </c>
      <c r="C33" s="253">
        <v>47</v>
      </c>
      <c r="D33" s="315">
        <v>8</v>
      </c>
    </row>
    <row r="34" spans="2:4" ht="12.75">
      <c r="B34" s="134"/>
      <c r="C34" s="254"/>
      <c r="D34" s="313"/>
    </row>
    <row r="35" spans="2:4" ht="12.75">
      <c r="B35" s="133" t="s">
        <v>270</v>
      </c>
      <c r="C35" s="253">
        <v>24</v>
      </c>
      <c r="D35" s="314">
        <v>5</v>
      </c>
    </row>
    <row r="36" spans="2:4" ht="12.75">
      <c r="B36" s="134"/>
      <c r="C36" s="254"/>
      <c r="D36" s="314"/>
    </row>
    <row r="37" spans="2:4" ht="12.75">
      <c r="B37" s="133" t="s">
        <v>271</v>
      </c>
      <c r="C37" s="253">
        <v>91</v>
      </c>
      <c r="D37" s="315">
        <v>21</v>
      </c>
    </row>
    <row r="38" spans="2:4" ht="12.75">
      <c r="B38" s="134"/>
      <c r="C38" s="254"/>
      <c r="D38" s="314"/>
    </row>
    <row r="39" spans="2:4" ht="12.75">
      <c r="B39" s="133" t="s">
        <v>272</v>
      </c>
      <c r="C39" s="253">
        <v>11</v>
      </c>
      <c r="D39" s="315">
        <v>2.7</v>
      </c>
    </row>
    <row r="40" spans="2:4" ht="12.75">
      <c r="B40" s="134"/>
      <c r="C40" s="254"/>
      <c r="D40" s="314"/>
    </row>
    <row r="41" spans="2:4" ht="12.75">
      <c r="B41" s="133" t="s">
        <v>273</v>
      </c>
      <c r="C41" s="253">
        <v>17</v>
      </c>
      <c r="D41" s="315">
        <v>3</v>
      </c>
    </row>
    <row r="42" spans="2:4" ht="12.75">
      <c r="B42" s="134"/>
      <c r="C42" s="254"/>
      <c r="D42" s="314"/>
    </row>
    <row r="43" spans="2:4" ht="12.75">
      <c r="B43" s="133" t="s">
        <v>290</v>
      </c>
      <c r="C43" s="253">
        <v>11</v>
      </c>
      <c r="D43" s="316">
        <v>0</v>
      </c>
    </row>
    <row r="44" spans="2:4" ht="12.75">
      <c r="B44" s="134"/>
      <c r="C44" s="256"/>
      <c r="D44" s="314"/>
    </row>
    <row r="45" spans="2:4" ht="12.75">
      <c r="B45" s="133" t="s">
        <v>274</v>
      </c>
      <c r="C45" s="265">
        <v>1</v>
      </c>
      <c r="D45" s="315">
        <v>0.2</v>
      </c>
    </row>
    <row r="46" spans="2:4" ht="12.75">
      <c r="B46" s="134"/>
      <c r="C46" s="254"/>
      <c r="D46" s="314"/>
    </row>
    <row r="47" spans="2:4" ht="12.75">
      <c r="B47" s="133" t="s">
        <v>275</v>
      </c>
      <c r="C47" s="253">
        <v>7</v>
      </c>
      <c r="D47" s="315">
        <v>1.7</v>
      </c>
    </row>
    <row r="48" spans="2:4" ht="12.75">
      <c r="B48" s="134"/>
      <c r="C48" s="254"/>
      <c r="D48" s="314"/>
    </row>
    <row r="49" spans="2:4" ht="12.75">
      <c r="B49" s="133" t="s">
        <v>276</v>
      </c>
      <c r="C49" s="280">
        <v>0</v>
      </c>
      <c r="D49" s="316">
        <v>0</v>
      </c>
    </row>
    <row r="50" spans="2:4" ht="12.75">
      <c r="B50" s="134"/>
      <c r="C50" s="254"/>
      <c r="D50" s="313"/>
    </row>
    <row r="51" spans="2:4" ht="12.75">
      <c r="B51" s="133" t="s">
        <v>277</v>
      </c>
      <c r="C51" s="253">
        <v>2</v>
      </c>
      <c r="D51" s="314">
        <v>0.4</v>
      </c>
    </row>
    <row r="52" spans="2:4" ht="12.75">
      <c r="B52" s="134"/>
      <c r="C52" s="254"/>
      <c r="D52" s="313"/>
    </row>
    <row r="53" spans="2:4" ht="12.75">
      <c r="B53" s="133" t="s">
        <v>278</v>
      </c>
      <c r="C53" s="253">
        <v>9</v>
      </c>
      <c r="D53" s="314">
        <v>1.2</v>
      </c>
    </row>
    <row r="54" spans="2:4" ht="12.75">
      <c r="B54" s="134"/>
      <c r="C54" s="254"/>
      <c r="D54" s="314"/>
    </row>
    <row r="55" spans="2:4" ht="12.75">
      <c r="B55" s="133" t="s">
        <v>279</v>
      </c>
      <c r="C55" s="253">
        <v>5</v>
      </c>
      <c r="D55" s="315">
        <v>1.3</v>
      </c>
    </row>
    <row r="56" spans="2:4" ht="12.75">
      <c r="B56" s="134"/>
      <c r="C56" s="254"/>
      <c r="D56" s="313"/>
    </row>
    <row r="57" spans="2:4" ht="12.75">
      <c r="B57" s="133" t="s">
        <v>280</v>
      </c>
      <c r="C57" s="253">
        <v>8</v>
      </c>
      <c r="D57" s="314">
        <v>1.4</v>
      </c>
    </row>
    <row r="58" spans="2:4" ht="12.75">
      <c r="B58" s="134"/>
      <c r="C58" s="254"/>
      <c r="D58" s="313"/>
    </row>
    <row r="59" spans="2:4" ht="12.75">
      <c r="B59" s="133" t="s">
        <v>281</v>
      </c>
      <c r="C59" s="253">
        <v>13</v>
      </c>
      <c r="D59" s="314">
        <v>1.8</v>
      </c>
    </row>
    <row r="60" spans="2:4" ht="12.75">
      <c r="B60" s="134"/>
      <c r="C60" s="254"/>
      <c r="D60" s="314"/>
    </row>
    <row r="61" spans="2:4" ht="12.75">
      <c r="B61" s="133" t="s">
        <v>282</v>
      </c>
      <c r="C61" s="253">
        <v>10</v>
      </c>
      <c r="D61" s="315">
        <v>1.8</v>
      </c>
    </row>
    <row r="62" spans="2:4" ht="12.75">
      <c r="B62" s="134"/>
      <c r="C62" s="254"/>
      <c r="D62" s="314"/>
    </row>
    <row r="63" spans="2:4" ht="12.75">
      <c r="B63" s="133" t="s">
        <v>283</v>
      </c>
      <c r="C63" s="253">
        <v>6</v>
      </c>
      <c r="D63" s="315">
        <v>0.8</v>
      </c>
    </row>
    <row r="64" spans="2:4" ht="12.75">
      <c r="B64" s="134"/>
      <c r="C64" s="254"/>
      <c r="D64" s="314"/>
    </row>
    <row r="65" spans="2:4" ht="12.75">
      <c r="B65" s="133" t="s">
        <v>284</v>
      </c>
      <c r="C65" s="253">
        <v>5</v>
      </c>
      <c r="D65" s="315">
        <v>0.7</v>
      </c>
    </row>
    <row r="66" spans="2:4" ht="12.75">
      <c r="B66" s="134"/>
      <c r="C66" s="254"/>
      <c r="D66" s="313"/>
    </row>
    <row r="67" spans="2:4" ht="12.75">
      <c r="B67" s="133" t="s">
        <v>285</v>
      </c>
      <c r="C67" s="253">
        <v>4</v>
      </c>
      <c r="D67" s="314">
        <v>0.6</v>
      </c>
    </row>
    <row r="68" spans="2:4" ht="12.75">
      <c r="B68" s="134"/>
      <c r="C68" s="254"/>
      <c r="D68" s="314"/>
    </row>
    <row r="69" spans="1:4" ht="25.5">
      <c r="A69" s="138"/>
      <c r="B69" s="252" t="s">
        <v>286</v>
      </c>
      <c r="C69" s="267">
        <v>5</v>
      </c>
      <c r="D69" s="317">
        <v>0.7</v>
      </c>
    </row>
    <row r="70" spans="1:4" ht="12.75">
      <c r="A70" s="138"/>
      <c r="B70" s="139"/>
      <c r="C70" s="254"/>
      <c r="D70" s="313"/>
    </row>
    <row r="71" spans="2:4" ht="12.75">
      <c r="B71" s="133" t="s">
        <v>287</v>
      </c>
      <c r="C71" s="253">
        <v>17</v>
      </c>
      <c r="D71" s="314">
        <v>3</v>
      </c>
    </row>
    <row r="72" spans="2:4" ht="13.5" thickBot="1">
      <c r="B72" s="133"/>
      <c r="C72" s="256"/>
      <c r="D72" s="314"/>
    </row>
    <row r="73" spans="2:4" ht="13.5" thickBot="1">
      <c r="B73" s="140" t="s">
        <v>288</v>
      </c>
      <c r="C73" s="257">
        <f>SUM(C6:C72)</f>
        <v>1220</v>
      </c>
      <c r="D73" s="318">
        <f>SUM(D6:D72)</f>
        <v>241.29999999999998</v>
      </c>
    </row>
    <row r="74" spans="2:4" ht="12.75">
      <c r="B74" s="141"/>
      <c r="C74" s="258"/>
      <c r="D74" s="281"/>
    </row>
    <row r="75" spans="2:3" ht="12.75">
      <c r="B75" s="19" t="s">
        <v>291</v>
      </c>
      <c r="C75" s="259"/>
    </row>
    <row r="76" ht="12.75">
      <c r="C76" s="260"/>
    </row>
    <row r="77" ht="12.75">
      <c r="C77" s="260"/>
    </row>
    <row r="78" spans="2:3" ht="12.75">
      <c r="B78" s="142"/>
      <c r="C78" s="261"/>
    </row>
    <row r="79" spans="2:3" ht="12.75">
      <c r="B79" s="143"/>
      <c r="C79" s="262"/>
    </row>
    <row r="80" spans="2:3" ht="12.75">
      <c r="B80" s="142"/>
      <c r="C80" s="261"/>
    </row>
    <row r="81" spans="2:3" ht="12.75">
      <c r="B81" s="142"/>
      <c r="C81" s="261"/>
    </row>
    <row r="82" spans="2:3" ht="12.75">
      <c r="B82" s="142"/>
      <c r="C82" s="261"/>
    </row>
    <row r="83" spans="2:3" ht="12.75">
      <c r="B83" s="142"/>
      <c r="C83" s="264"/>
    </row>
    <row r="84" spans="2:3" ht="12.75">
      <c r="B84" s="142"/>
      <c r="C84" s="263"/>
    </row>
    <row r="85" spans="2:3" ht="12.75">
      <c r="B85" s="142"/>
      <c r="C85" s="263"/>
    </row>
    <row r="86" spans="2:3" ht="12.75">
      <c r="B86" s="142"/>
      <c r="C86" s="263"/>
    </row>
    <row r="87" spans="2:3" ht="12.75">
      <c r="B87" s="144"/>
      <c r="C87" s="144"/>
    </row>
    <row r="88" spans="2:3" ht="12.75">
      <c r="B88" s="142"/>
      <c r="C88" s="142"/>
    </row>
    <row r="89" spans="2:3" ht="12.75">
      <c r="B89" s="142"/>
      <c r="C89" s="142"/>
    </row>
    <row r="90" spans="2:3" ht="12.75">
      <c r="B90" s="142"/>
      <c r="C90" s="142"/>
    </row>
    <row r="91" spans="2:3" ht="12.75">
      <c r="B91" s="142"/>
      <c r="C91" s="142"/>
    </row>
    <row r="92" spans="2:3" ht="12.75">
      <c r="B92" s="142"/>
      <c r="C92" s="142"/>
    </row>
    <row r="93" spans="2:3" ht="12.75">
      <c r="B93" s="142"/>
      <c r="C93" s="142"/>
    </row>
    <row r="94" spans="2:3" ht="12.75">
      <c r="B94" s="142"/>
      <c r="C94" s="142"/>
    </row>
    <row r="95" spans="2:3" ht="12.75">
      <c r="B95" s="144"/>
      <c r="C95" s="144"/>
    </row>
    <row r="96" spans="2:3" ht="12.75">
      <c r="B96" s="142"/>
      <c r="C96" s="142"/>
    </row>
    <row r="97" spans="2:3" ht="12.75">
      <c r="B97" s="142"/>
      <c r="C97" s="142"/>
    </row>
    <row r="98" spans="2:3" ht="12.75">
      <c r="B98" s="142"/>
      <c r="C98" s="142"/>
    </row>
    <row r="99" spans="2:3" ht="12.75">
      <c r="B99" s="145"/>
      <c r="C99" s="145"/>
    </row>
    <row r="100" spans="2:3" ht="12.75">
      <c r="B100" s="142"/>
      <c r="C100" s="142"/>
    </row>
    <row r="101" spans="2:3" ht="12.75">
      <c r="B101" s="142"/>
      <c r="C101" s="142"/>
    </row>
    <row r="102" spans="2:3" ht="12.75">
      <c r="B102" s="142"/>
      <c r="C102" s="142"/>
    </row>
    <row r="103" spans="2:3" ht="12.75">
      <c r="B103" s="142"/>
      <c r="C103" s="142"/>
    </row>
    <row r="104" spans="2:3" ht="12.75">
      <c r="B104" s="142"/>
      <c r="C104" s="142"/>
    </row>
    <row r="105" spans="2:3" ht="12.75">
      <c r="B105" s="142"/>
      <c r="C105" s="142"/>
    </row>
    <row r="106" spans="2:3" ht="12.75">
      <c r="B106" s="142"/>
      <c r="C106" s="142"/>
    </row>
    <row r="107" spans="2:3" ht="12.75">
      <c r="B107" s="142"/>
      <c r="C107" s="142"/>
    </row>
    <row r="108" spans="2:3" ht="12.75">
      <c r="B108" s="142"/>
      <c r="C108" s="142"/>
    </row>
    <row r="109" spans="2:3" ht="12.75">
      <c r="B109" s="142"/>
      <c r="C109" s="142"/>
    </row>
    <row r="110" spans="2:3" ht="12.75">
      <c r="B110" s="142"/>
      <c r="C110" s="142"/>
    </row>
    <row r="111" spans="2:3" ht="12.75">
      <c r="B111" s="142"/>
      <c r="C111" s="142"/>
    </row>
    <row r="112" spans="2:3" ht="12.75">
      <c r="B112" s="142"/>
      <c r="C112" s="142"/>
    </row>
    <row r="113" spans="2:3" ht="12.75">
      <c r="B113" s="142"/>
      <c r="C113" s="142"/>
    </row>
    <row r="114" spans="2:3" ht="12.75">
      <c r="B114" s="142"/>
      <c r="C114" s="142"/>
    </row>
    <row r="115" spans="2:3" ht="12.75">
      <c r="B115" s="142"/>
      <c r="C115" s="142"/>
    </row>
    <row r="116" spans="2:3" ht="12.75">
      <c r="B116" s="142"/>
      <c r="C116" s="142"/>
    </row>
    <row r="117" spans="2:3" ht="12.75">
      <c r="B117" s="142"/>
      <c r="C117" s="142"/>
    </row>
    <row r="118" spans="2:3" ht="12.75">
      <c r="B118" s="142"/>
      <c r="C118" s="142"/>
    </row>
    <row r="119" spans="2:3" ht="12.75">
      <c r="B119" s="142"/>
      <c r="C119" s="142"/>
    </row>
    <row r="120" spans="2:3" ht="12.75">
      <c r="B120" s="142"/>
      <c r="C120" s="142"/>
    </row>
    <row r="121" spans="2:3" ht="12.75">
      <c r="B121" s="142"/>
      <c r="C121" s="142"/>
    </row>
    <row r="122" spans="2:3" ht="12.75">
      <c r="B122" s="142"/>
      <c r="C122" s="142"/>
    </row>
    <row r="123" spans="2:3" ht="12.75">
      <c r="B123" s="142"/>
      <c r="C123" s="142"/>
    </row>
    <row r="124" spans="2:3" ht="12.75">
      <c r="B124" s="142"/>
      <c r="C124" s="142"/>
    </row>
    <row r="125" spans="2:3" ht="12.75">
      <c r="B125" s="142"/>
      <c r="C125" s="142"/>
    </row>
    <row r="126" spans="2:3" ht="12.75">
      <c r="B126" s="142"/>
      <c r="C126" s="142"/>
    </row>
    <row r="127" spans="2:3" ht="12.75">
      <c r="B127" s="142"/>
      <c r="C127" s="142"/>
    </row>
    <row r="128" spans="2:3" ht="12.75">
      <c r="B128" s="142"/>
      <c r="C128" s="142"/>
    </row>
    <row r="129" spans="2:3" ht="12.75">
      <c r="B129" s="142"/>
      <c r="C129" s="142"/>
    </row>
    <row r="130" spans="2:3" ht="12.75">
      <c r="B130" s="142"/>
      <c r="C130" s="142"/>
    </row>
    <row r="131" spans="2:3" ht="12.75">
      <c r="B131" s="142"/>
      <c r="C131" s="142"/>
    </row>
    <row r="132" spans="2:3" ht="12.75">
      <c r="B132" s="142"/>
      <c r="C132" s="142"/>
    </row>
    <row r="133" spans="2:3" ht="12.75">
      <c r="B133" s="142"/>
      <c r="C133" s="142"/>
    </row>
    <row r="134" spans="2:3" ht="12.75">
      <c r="B134" s="142"/>
      <c r="C134" s="142"/>
    </row>
    <row r="135" spans="2:3" ht="12.75">
      <c r="B135" s="142"/>
      <c r="C135" s="142"/>
    </row>
    <row r="136" spans="2:3" ht="12.75">
      <c r="B136" s="142"/>
      <c r="C136" s="142"/>
    </row>
    <row r="137" spans="2:3" ht="12.75">
      <c r="B137" s="142"/>
      <c r="C137" s="142"/>
    </row>
    <row r="138" spans="2:3" ht="12.75">
      <c r="B138" s="142"/>
      <c r="C138" s="142"/>
    </row>
    <row r="139" spans="2:3" ht="12.75">
      <c r="B139" s="142"/>
      <c r="C139" s="142"/>
    </row>
    <row r="140" spans="2:3" ht="12.75">
      <c r="B140" s="142"/>
      <c r="C140" s="142"/>
    </row>
    <row r="141" spans="2:3" ht="12.75">
      <c r="B141" s="142"/>
      <c r="C141" s="142"/>
    </row>
    <row r="142" spans="2:3" ht="12.75">
      <c r="B142" s="142"/>
      <c r="C142" s="142"/>
    </row>
    <row r="143" spans="2:3" ht="12.75">
      <c r="B143" s="142"/>
      <c r="C143" s="142"/>
    </row>
    <row r="144" spans="2:3" ht="12.75">
      <c r="B144" s="142"/>
      <c r="C144" s="142"/>
    </row>
    <row r="145" spans="2:3" ht="12.75">
      <c r="B145" s="142"/>
      <c r="C145" s="142"/>
    </row>
    <row r="146" spans="2:3" ht="12.75">
      <c r="B146" s="142"/>
      <c r="C146" s="142"/>
    </row>
    <row r="147" spans="2:3" ht="12.75">
      <c r="B147" s="142"/>
      <c r="C147" s="142"/>
    </row>
    <row r="148" spans="2:3" ht="12.75">
      <c r="B148" s="142"/>
      <c r="C148" s="142"/>
    </row>
    <row r="149" spans="2:3" ht="12.75">
      <c r="B149" s="142"/>
      <c r="C149" s="142"/>
    </row>
    <row r="150" spans="2:3" ht="12.75">
      <c r="B150" s="142"/>
      <c r="C150" s="142"/>
    </row>
    <row r="151" spans="2:3" ht="12.75">
      <c r="B151" s="142"/>
      <c r="C151" s="142"/>
    </row>
    <row r="152" spans="2:3" ht="12.75">
      <c r="B152" s="142"/>
      <c r="C152" s="142"/>
    </row>
    <row r="153" spans="2:3" ht="12.75">
      <c r="B153" s="142"/>
      <c r="C153" s="142"/>
    </row>
    <row r="154" spans="2:3" ht="12.75">
      <c r="B154" s="142"/>
      <c r="C154" s="142"/>
    </row>
    <row r="155" spans="2:3" ht="12.75">
      <c r="B155" s="142"/>
      <c r="C155" s="142"/>
    </row>
    <row r="156" spans="2:3" ht="12.75">
      <c r="B156" s="142"/>
      <c r="C156" s="142"/>
    </row>
    <row r="157" spans="2:3" ht="12.75">
      <c r="B157" s="142"/>
      <c r="C157" s="142"/>
    </row>
    <row r="158" spans="2:3" ht="12.75">
      <c r="B158" s="142"/>
      <c r="C158" s="142"/>
    </row>
    <row r="159" spans="2:3" ht="12.75">
      <c r="B159" s="142"/>
      <c r="C159" s="142"/>
    </row>
    <row r="160" spans="2:3" ht="12.75">
      <c r="B160" s="142"/>
      <c r="C160" s="142"/>
    </row>
    <row r="161" spans="2:3" ht="12.75">
      <c r="B161" s="142"/>
      <c r="C161" s="142"/>
    </row>
    <row r="162" spans="2:3" ht="12.75">
      <c r="B162" s="142"/>
      <c r="C162" s="142"/>
    </row>
    <row r="163" spans="2:3" ht="12.75">
      <c r="B163" s="142"/>
      <c r="C163" s="142"/>
    </row>
    <row r="164" spans="2:3" ht="12.75">
      <c r="B164" s="142"/>
      <c r="C164" s="142"/>
    </row>
    <row r="165" spans="2:3" ht="12.75">
      <c r="B165" s="142"/>
      <c r="C165" s="142"/>
    </row>
    <row r="166" spans="2:3" ht="12.75">
      <c r="B166" s="142"/>
      <c r="C166" s="142"/>
    </row>
    <row r="167" spans="2:3" ht="12.75">
      <c r="B167" s="142"/>
      <c r="C167" s="142"/>
    </row>
    <row r="168" spans="2:3" ht="12.75">
      <c r="B168" s="142"/>
      <c r="C168" s="142"/>
    </row>
    <row r="169" spans="2:3" ht="12.75">
      <c r="B169" s="142"/>
      <c r="C169" s="142"/>
    </row>
    <row r="170" spans="2:3" ht="12.75">
      <c r="B170" s="142"/>
      <c r="C170" s="142"/>
    </row>
    <row r="171" spans="2:3" ht="12.75">
      <c r="B171" s="142"/>
      <c r="C171" s="142"/>
    </row>
    <row r="172" spans="2:3" ht="12.75">
      <c r="B172" s="142"/>
      <c r="C172" s="142"/>
    </row>
    <row r="173" spans="2:3" ht="12.75">
      <c r="B173" s="142"/>
      <c r="C173" s="142"/>
    </row>
    <row r="174" spans="2:3" ht="12.75">
      <c r="B174" s="142"/>
      <c r="C174" s="142"/>
    </row>
    <row r="175" spans="2:3" ht="12.75">
      <c r="B175" s="142"/>
      <c r="C175" s="142"/>
    </row>
    <row r="176" spans="2:3" ht="12.75">
      <c r="B176" s="142"/>
      <c r="C176" s="142"/>
    </row>
    <row r="177" spans="2:3" ht="12.75">
      <c r="B177" s="142"/>
      <c r="C177" s="142"/>
    </row>
    <row r="178" spans="2:3" ht="12.75">
      <c r="B178" s="142"/>
      <c r="C178" s="142"/>
    </row>
    <row r="179" spans="2:3" ht="12.75">
      <c r="B179" s="142"/>
      <c r="C179" s="142"/>
    </row>
    <row r="180" spans="2:3" ht="12.75">
      <c r="B180" s="142"/>
      <c r="C180" s="142"/>
    </row>
    <row r="181" spans="2:3" ht="12.75">
      <c r="B181" s="142"/>
      <c r="C181" s="142"/>
    </row>
    <row r="182" spans="2:3" ht="12.75">
      <c r="B182" s="142"/>
      <c r="C182" s="142"/>
    </row>
    <row r="183" spans="2:3" ht="12.75">
      <c r="B183" s="142"/>
      <c r="C183" s="142"/>
    </row>
    <row r="184" spans="2:3" ht="12.75">
      <c r="B184" s="142"/>
      <c r="C184" s="142"/>
    </row>
    <row r="185" spans="2:3" ht="12.75">
      <c r="B185" s="142"/>
      <c r="C185" s="142"/>
    </row>
    <row r="186" spans="2:3" ht="12.75">
      <c r="B186" s="142"/>
      <c r="C186" s="142"/>
    </row>
    <row r="187" spans="2:3" ht="12.75">
      <c r="B187" s="142"/>
      <c r="C187" s="142"/>
    </row>
    <row r="188" spans="2:3" ht="12.75">
      <c r="B188" s="142"/>
      <c r="C188" s="142"/>
    </row>
    <row r="189" spans="2:3" ht="12.75">
      <c r="B189" s="142"/>
      <c r="C189" s="142"/>
    </row>
    <row r="190" spans="2:3" ht="12.75">
      <c r="B190" s="142"/>
      <c r="C190" s="142"/>
    </row>
    <row r="191" spans="2:3" ht="12.75">
      <c r="B191" s="142"/>
      <c r="C191" s="142"/>
    </row>
    <row r="192" spans="2:3" ht="12.75">
      <c r="B192" s="142"/>
      <c r="C192" s="142"/>
    </row>
    <row r="193" spans="2:3" ht="12.75">
      <c r="B193" s="142"/>
      <c r="C193" s="142"/>
    </row>
    <row r="194" spans="2:3" ht="12.75">
      <c r="B194" s="142"/>
      <c r="C194" s="142"/>
    </row>
    <row r="195" spans="2:3" ht="12.75">
      <c r="B195" s="142"/>
      <c r="C195" s="142"/>
    </row>
    <row r="196" spans="2:3" ht="12.75">
      <c r="B196" s="142"/>
      <c r="C196" s="142"/>
    </row>
    <row r="197" spans="2:3" ht="12.75">
      <c r="B197" s="142"/>
      <c r="C197" s="142"/>
    </row>
    <row r="198" spans="2:3" ht="12.75">
      <c r="B198" s="142"/>
      <c r="C198" s="142"/>
    </row>
    <row r="199" spans="2:3" ht="12.75">
      <c r="B199" s="142"/>
      <c r="C199" s="142"/>
    </row>
    <row r="200" spans="2:3" ht="12.75">
      <c r="B200" s="142"/>
      <c r="C200" s="142"/>
    </row>
    <row r="201" spans="2:3" ht="12.75">
      <c r="B201" s="142"/>
      <c r="C201" s="142"/>
    </row>
    <row r="202" spans="2:3" ht="12.75">
      <c r="B202" s="142"/>
      <c r="C202" s="142"/>
    </row>
    <row r="203" spans="2:3" ht="12.75">
      <c r="B203" s="142"/>
      <c r="C203" s="142"/>
    </row>
    <row r="204" spans="2:3" ht="12.75">
      <c r="B204" s="142"/>
      <c r="C204" s="142"/>
    </row>
    <row r="205" spans="2:3" ht="12.75">
      <c r="B205" s="142"/>
      <c r="C205" s="142"/>
    </row>
    <row r="206" spans="2:3" ht="12.75">
      <c r="B206" s="142"/>
      <c r="C206" s="142"/>
    </row>
    <row r="207" spans="2:3" ht="12.75">
      <c r="B207" s="142"/>
      <c r="C207" s="142"/>
    </row>
    <row r="208" spans="2:3" ht="12.75">
      <c r="B208" s="142"/>
      <c r="C208" s="142"/>
    </row>
    <row r="209" spans="2:3" ht="12.75">
      <c r="B209" s="142"/>
      <c r="C209" s="142"/>
    </row>
    <row r="210" spans="2:3" ht="12.75">
      <c r="B210" s="142"/>
      <c r="C210" s="142"/>
    </row>
    <row r="211" spans="2:3" ht="12.75">
      <c r="B211" s="142"/>
      <c r="C211" s="142"/>
    </row>
    <row r="212" spans="2:3" ht="12.75">
      <c r="B212" s="142"/>
      <c r="C212" s="142"/>
    </row>
    <row r="213" spans="2:3" ht="12.75">
      <c r="B213" s="142"/>
      <c r="C213" s="142"/>
    </row>
    <row r="214" spans="2:3" ht="12.75">
      <c r="B214" s="142"/>
      <c r="C214" s="142"/>
    </row>
    <row r="215" spans="2:3" ht="12.75">
      <c r="B215" s="142"/>
      <c r="C215" s="142"/>
    </row>
    <row r="216" spans="2:3" ht="12.75">
      <c r="B216" s="142"/>
      <c r="C216" s="142"/>
    </row>
    <row r="217" spans="2:3" ht="12.75">
      <c r="B217" s="142"/>
      <c r="C217" s="142"/>
    </row>
    <row r="218" spans="2:3" ht="12.75">
      <c r="B218" s="142"/>
      <c r="C218" s="142"/>
    </row>
    <row r="219" spans="2:3" ht="12.75">
      <c r="B219" s="142"/>
      <c r="C219" s="142"/>
    </row>
    <row r="220" spans="2:3" ht="12.75">
      <c r="B220" s="142"/>
      <c r="C220" s="142"/>
    </row>
    <row r="221" spans="2:3" ht="12.75">
      <c r="B221" s="142"/>
      <c r="C221" s="142"/>
    </row>
    <row r="222" spans="2:3" ht="12.75">
      <c r="B222" s="142"/>
      <c r="C222" s="142"/>
    </row>
    <row r="223" spans="2:3" ht="12.75">
      <c r="B223" s="142"/>
      <c r="C223" s="142"/>
    </row>
    <row r="224" spans="2:3" ht="12.75">
      <c r="B224" s="142"/>
      <c r="C224" s="142"/>
    </row>
    <row r="225" spans="2:3" ht="12.75">
      <c r="B225" s="142"/>
      <c r="C225" s="142"/>
    </row>
    <row r="226" spans="2:3" ht="12.75">
      <c r="B226" s="142"/>
      <c r="C226" s="142"/>
    </row>
    <row r="227" spans="2:3" ht="12.75">
      <c r="B227" s="142"/>
      <c r="C227" s="142"/>
    </row>
    <row r="228" spans="2:3" ht="12.75">
      <c r="B228" s="142"/>
      <c r="C228" s="142"/>
    </row>
    <row r="229" spans="2:3" ht="12.75">
      <c r="B229" s="142"/>
      <c r="C229" s="142"/>
    </row>
    <row r="230" spans="2:3" ht="12.75">
      <c r="B230" s="142"/>
      <c r="C230" s="142"/>
    </row>
    <row r="231" spans="2:3" ht="12.75">
      <c r="B231" s="142"/>
      <c r="C231" s="142"/>
    </row>
    <row r="232" spans="2:3" ht="12.75">
      <c r="B232" s="142"/>
      <c r="C232" s="142"/>
    </row>
    <row r="233" spans="2:3" ht="12.75">
      <c r="B233" s="142"/>
      <c r="C233" s="142"/>
    </row>
    <row r="234" spans="2:3" ht="12.75">
      <c r="B234" s="142"/>
      <c r="C234" s="142"/>
    </row>
    <row r="235" spans="2:3" ht="12.75">
      <c r="B235" s="142"/>
      <c r="C235" s="142"/>
    </row>
    <row r="236" spans="2:3" ht="12.75">
      <c r="B236" s="142"/>
      <c r="C236" s="142"/>
    </row>
    <row r="237" spans="2:3" ht="12.75">
      <c r="B237" s="142"/>
      <c r="C237" s="142"/>
    </row>
    <row r="238" spans="2:3" ht="12.75">
      <c r="B238" s="142"/>
      <c r="C238" s="142"/>
    </row>
    <row r="239" spans="2:3" ht="12.75">
      <c r="B239" s="142"/>
      <c r="C239" s="142"/>
    </row>
    <row r="240" spans="2:3" ht="12.75">
      <c r="B240" s="142"/>
      <c r="C240" s="142"/>
    </row>
    <row r="241" spans="2:3" ht="12.75">
      <c r="B241" s="142"/>
      <c r="C241" s="142"/>
    </row>
    <row r="242" spans="2:3" ht="12.75">
      <c r="B242" s="142"/>
      <c r="C242" s="142"/>
    </row>
    <row r="243" spans="2:3" ht="12.75">
      <c r="B243" s="142"/>
      <c r="C243" s="142"/>
    </row>
    <row r="244" spans="2:3" ht="12.75">
      <c r="B244" s="142"/>
      <c r="C244" s="142"/>
    </row>
    <row r="245" spans="2:3" ht="12.75">
      <c r="B245" s="142"/>
      <c r="C245" s="142"/>
    </row>
    <row r="246" spans="2:3" ht="12.75">
      <c r="B246" s="142"/>
      <c r="C246" s="142"/>
    </row>
    <row r="247" spans="2:3" ht="12.75">
      <c r="B247" s="142"/>
      <c r="C247" s="142"/>
    </row>
    <row r="248" spans="2:3" ht="12.75">
      <c r="B248" s="142"/>
      <c r="C248" s="142"/>
    </row>
    <row r="249" spans="2:3" ht="12.75">
      <c r="B249" s="142"/>
      <c r="C249" s="142"/>
    </row>
    <row r="250" spans="2:3" ht="12.75">
      <c r="B250" s="142"/>
      <c r="C250" s="142"/>
    </row>
    <row r="251" spans="2:3" ht="12.75">
      <c r="B251" s="142"/>
      <c r="C251" s="142"/>
    </row>
    <row r="252" spans="2:3" ht="12.75">
      <c r="B252" s="142"/>
      <c r="C252" s="142"/>
    </row>
    <row r="253" spans="2:3" ht="12.75">
      <c r="B253" s="142"/>
      <c r="C253" s="142"/>
    </row>
    <row r="254" spans="2:3" ht="12.75">
      <c r="B254" s="142"/>
      <c r="C254" s="142"/>
    </row>
    <row r="255" spans="2:3" ht="12.75">
      <c r="B255" s="142"/>
      <c r="C255" s="142"/>
    </row>
    <row r="256" spans="2:3" ht="12.75">
      <c r="B256" s="142"/>
      <c r="C256" s="142"/>
    </row>
    <row r="257" spans="2:3" ht="12.75">
      <c r="B257" s="142"/>
      <c r="C257" s="142"/>
    </row>
    <row r="258" spans="2:3" ht="12.75">
      <c r="B258" s="142"/>
      <c r="C258" s="142"/>
    </row>
    <row r="259" spans="2:3" ht="12.75">
      <c r="B259" s="142"/>
      <c r="C259" s="142"/>
    </row>
    <row r="260" spans="2:3" ht="12.75">
      <c r="B260" s="142"/>
      <c r="C260" s="142"/>
    </row>
    <row r="261" spans="2:3" ht="12.75">
      <c r="B261" s="142"/>
      <c r="C261" s="142"/>
    </row>
    <row r="262" spans="2:3" ht="12.75">
      <c r="B262" s="142"/>
      <c r="C262" s="142"/>
    </row>
    <row r="263" spans="2:3" ht="12.75">
      <c r="B263" s="142"/>
      <c r="C263" s="142"/>
    </row>
    <row r="264" spans="2:3" ht="12.75">
      <c r="B264" s="142"/>
      <c r="C264" s="142"/>
    </row>
    <row r="265" spans="2:3" ht="12.75">
      <c r="B265" s="142"/>
      <c r="C265" s="142"/>
    </row>
    <row r="266" spans="2:3" ht="12.75">
      <c r="B266" s="142"/>
      <c r="C266" s="142"/>
    </row>
    <row r="267" spans="2:3" ht="12.75">
      <c r="B267" s="142"/>
      <c r="C267" s="142"/>
    </row>
    <row r="268" spans="2:3" ht="12.75">
      <c r="B268" s="142"/>
      <c r="C268" s="142"/>
    </row>
    <row r="269" spans="2:3" ht="12.75">
      <c r="B269" s="142"/>
      <c r="C269" s="142"/>
    </row>
    <row r="270" spans="2:3" ht="12.75">
      <c r="B270" s="142"/>
      <c r="C270" s="142"/>
    </row>
    <row r="271" spans="2:3" ht="12.75">
      <c r="B271" s="142"/>
      <c r="C271" s="142"/>
    </row>
    <row r="272" spans="2:3" ht="12.75">
      <c r="B272" s="142"/>
      <c r="C272" s="142"/>
    </row>
    <row r="273" spans="2:3" ht="12.75">
      <c r="B273" s="142"/>
      <c r="C273" s="142"/>
    </row>
    <row r="274" spans="2:3" ht="12.75">
      <c r="B274" s="142"/>
      <c r="C274" s="142"/>
    </row>
    <row r="275" spans="2:3" ht="12.75">
      <c r="B275" s="142"/>
      <c r="C275" s="142"/>
    </row>
    <row r="276" spans="2:3" ht="12.75">
      <c r="B276" s="142"/>
      <c r="C276" s="142"/>
    </row>
    <row r="277" spans="2:3" ht="12.75">
      <c r="B277" s="142"/>
      <c r="C277" s="142"/>
    </row>
    <row r="278" spans="2:3" ht="12.75">
      <c r="B278" s="142"/>
      <c r="C278" s="142"/>
    </row>
    <row r="279" spans="2:3" ht="12.75">
      <c r="B279" s="142"/>
      <c r="C279" s="142"/>
    </row>
    <row r="280" spans="2:3" ht="12.75">
      <c r="B280" s="142"/>
      <c r="C280" s="142"/>
    </row>
    <row r="281" spans="2:3" ht="12.75">
      <c r="B281" s="142"/>
      <c r="C281" s="142"/>
    </row>
    <row r="282" spans="2:3" ht="12.75">
      <c r="B282" s="142"/>
      <c r="C282" s="142"/>
    </row>
    <row r="283" spans="2:3" ht="12.75">
      <c r="B283" s="142"/>
      <c r="C283" s="142"/>
    </row>
    <row r="284" spans="2:3" ht="12.75">
      <c r="B284" s="142"/>
      <c r="C284" s="142"/>
    </row>
    <row r="285" spans="2:3" ht="12.75">
      <c r="B285" s="142"/>
      <c r="C285" s="142"/>
    </row>
    <row r="286" spans="2:3" ht="12.75">
      <c r="B286" s="142"/>
      <c r="C286" s="142"/>
    </row>
    <row r="287" spans="2:3" ht="12.75">
      <c r="B287" s="142"/>
      <c r="C287" s="142"/>
    </row>
    <row r="288" spans="2:3" ht="12.75">
      <c r="B288" s="142"/>
      <c r="C288" s="142"/>
    </row>
    <row r="289" spans="2:3" ht="12.75">
      <c r="B289" s="142"/>
      <c r="C289" s="142"/>
    </row>
    <row r="290" spans="2:3" ht="12.75">
      <c r="B290" s="142"/>
      <c r="C290" s="142"/>
    </row>
    <row r="291" spans="2:3" ht="12.75">
      <c r="B291" s="142"/>
      <c r="C291" s="142"/>
    </row>
    <row r="292" spans="2:3" ht="12.75">
      <c r="B292" s="142"/>
      <c r="C292" s="142"/>
    </row>
    <row r="293" spans="2:3" ht="12.75">
      <c r="B293" s="142"/>
      <c r="C293" s="142"/>
    </row>
    <row r="294" spans="2:3" ht="12.75">
      <c r="B294" s="142"/>
      <c r="C294" s="142"/>
    </row>
    <row r="295" spans="2:3" ht="12.75">
      <c r="B295" s="142"/>
      <c r="C295" s="142"/>
    </row>
    <row r="296" spans="2:3" ht="12.75">
      <c r="B296" s="142"/>
      <c r="C296" s="142"/>
    </row>
    <row r="297" spans="2:3" ht="12.75">
      <c r="B297" s="142"/>
      <c r="C297" s="142"/>
    </row>
    <row r="298" spans="2:3" ht="12.75">
      <c r="B298" s="142"/>
      <c r="C298" s="142"/>
    </row>
    <row r="299" spans="2:3" ht="12.75">
      <c r="B299" s="142"/>
      <c r="C299" s="142"/>
    </row>
    <row r="300" spans="2:3" ht="12.75">
      <c r="B300" s="142"/>
      <c r="C300" s="142"/>
    </row>
    <row r="301" spans="2:3" ht="12.75">
      <c r="B301" s="142"/>
      <c r="C301" s="142"/>
    </row>
    <row r="302" spans="2:3" ht="12.75">
      <c r="B302" s="142"/>
      <c r="C302" s="142"/>
    </row>
    <row r="303" spans="2:3" ht="12.75">
      <c r="B303" s="142"/>
      <c r="C303" s="142"/>
    </row>
    <row r="304" spans="2:3" ht="12.75">
      <c r="B304" s="142"/>
      <c r="C304" s="142"/>
    </row>
    <row r="305" spans="2:3" ht="12.75">
      <c r="B305" s="142"/>
      <c r="C305" s="142"/>
    </row>
    <row r="306" spans="2:3" ht="12.75">
      <c r="B306" s="142"/>
      <c r="C306" s="142"/>
    </row>
    <row r="307" spans="2:3" ht="12.75">
      <c r="B307" s="142"/>
      <c r="C307" s="142"/>
    </row>
    <row r="308" spans="2:3" ht="12.75">
      <c r="B308" s="142"/>
      <c r="C308" s="142"/>
    </row>
    <row r="309" spans="2:3" ht="12.75">
      <c r="B309" s="142"/>
      <c r="C309" s="142"/>
    </row>
    <row r="310" spans="2:3" ht="12.75">
      <c r="B310" s="142"/>
      <c r="C310" s="142"/>
    </row>
    <row r="311" spans="2:3" ht="12.75">
      <c r="B311" s="142"/>
      <c r="C311" s="142"/>
    </row>
    <row r="312" spans="2:3" ht="12.75">
      <c r="B312" s="142"/>
      <c r="C312" s="142"/>
    </row>
    <row r="313" spans="2:3" ht="12.75">
      <c r="B313" s="142"/>
      <c r="C313" s="142"/>
    </row>
    <row r="314" spans="2:3" ht="12.75">
      <c r="B314" s="142"/>
      <c r="C314" s="142"/>
    </row>
    <row r="315" spans="2:3" ht="12.75">
      <c r="B315" s="142"/>
      <c r="C315" s="142"/>
    </row>
    <row r="316" spans="2:3" ht="12.75">
      <c r="B316" s="142"/>
      <c r="C316" s="142"/>
    </row>
    <row r="317" spans="2:3" ht="12.75">
      <c r="B317" s="142"/>
      <c r="C317" s="142"/>
    </row>
    <row r="318" spans="2:3" ht="12.75">
      <c r="B318" s="142"/>
      <c r="C318" s="142"/>
    </row>
    <row r="319" spans="2:3" ht="12.75">
      <c r="B319" s="142"/>
      <c r="C319" s="142"/>
    </row>
    <row r="320" spans="2:3" ht="12.75">
      <c r="B320" s="142"/>
      <c r="C320" s="142"/>
    </row>
    <row r="321" spans="2:3" ht="12.75">
      <c r="B321" s="142"/>
      <c r="C321" s="142"/>
    </row>
    <row r="322" spans="2:3" ht="12.75">
      <c r="B322" s="142"/>
      <c r="C322" s="142"/>
    </row>
    <row r="323" spans="2:3" ht="12.75">
      <c r="B323" s="142"/>
      <c r="C323" s="142"/>
    </row>
    <row r="324" spans="2:3" ht="12.75">
      <c r="B324" s="142"/>
      <c r="C324" s="142"/>
    </row>
    <row r="325" spans="2:3" ht="12.75">
      <c r="B325" s="142"/>
      <c r="C325" s="142"/>
    </row>
    <row r="326" spans="2:3" ht="12.75">
      <c r="B326" s="142"/>
      <c r="C326" s="142"/>
    </row>
    <row r="327" spans="2:3" ht="12.75">
      <c r="B327" s="142"/>
      <c r="C327" s="142"/>
    </row>
    <row r="328" spans="2:3" ht="12.75">
      <c r="B328" s="142"/>
      <c r="C328" s="142"/>
    </row>
    <row r="329" spans="2:3" ht="12.75">
      <c r="B329" s="142"/>
      <c r="C329" s="142"/>
    </row>
    <row r="330" spans="2:3" ht="12.75">
      <c r="B330" s="142"/>
      <c r="C330" s="142"/>
    </row>
    <row r="331" spans="2:3" ht="12.75">
      <c r="B331" s="142"/>
      <c r="C331" s="142"/>
    </row>
    <row r="332" spans="2:3" ht="12.75">
      <c r="B332" s="142"/>
      <c r="C332" s="142"/>
    </row>
    <row r="333" spans="2:3" ht="12.75">
      <c r="B333" s="142"/>
      <c r="C333" s="142"/>
    </row>
    <row r="334" spans="2:3" ht="12.75">
      <c r="B334" s="142"/>
      <c r="C334" s="142"/>
    </row>
    <row r="335" spans="2:3" ht="12.75">
      <c r="B335" s="142"/>
      <c r="C335" s="142"/>
    </row>
    <row r="336" spans="2:3" ht="12.75">
      <c r="B336" s="142"/>
      <c r="C336" s="142"/>
    </row>
    <row r="337" spans="2:3" ht="12.75">
      <c r="B337" s="142"/>
      <c r="C337" s="142"/>
    </row>
    <row r="338" spans="2:3" ht="12.75">
      <c r="B338" s="142"/>
      <c r="C338" s="142"/>
    </row>
    <row r="339" spans="2:3" ht="12.75">
      <c r="B339" s="142"/>
      <c r="C339" s="142"/>
    </row>
    <row r="340" spans="2:3" ht="12.75">
      <c r="B340" s="142"/>
      <c r="C340" s="142"/>
    </row>
    <row r="341" spans="2:3" ht="12.75">
      <c r="B341" s="142"/>
      <c r="C341" s="142"/>
    </row>
    <row r="342" spans="2:3" ht="12.75">
      <c r="B342" s="142"/>
      <c r="C342" s="142"/>
    </row>
    <row r="343" spans="2:3" ht="12.75">
      <c r="B343" s="142"/>
      <c r="C343" s="142"/>
    </row>
    <row r="344" spans="2:3" ht="12.75">
      <c r="B344" s="142"/>
      <c r="C344" s="142"/>
    </row>
    <row r="345" spans="2:3" ht="12.75">
      <c r="B345" s="142"/>
      <c r="C345" s="142"/>
    </row>
    <row r="346" spans="2:3" ht="12.75">
      <c r="B346" s="142"/>
      <c r="C346" s="142"/>
    </row>
    <row r="347" spans="2:3" ht="12.75">
      <c r="B347" s="142"/>
      <c r="C347" s="142"/>
    </row>
    <row r="348" spans="2:3" ht="12.75">
      <c r="B348" s="142"/>
      <c r="C348" s="142"/>
    </row>
    <row r="349" spans="2:3" ht="12.75">
      <c r="B349" s="142"/>
      <c r="C349" s="142"/>
    </row>
    <row r="350" spans="2:3" ht="12.75">
      <c r="B350" s="142"/>
      <c r="C350" s="142"/>
    </row>
    <row r="351" spans="2:3" ht="12.75">
      <c r="B351" s="142"/>
      <c r="C351" s="142"/>
    </row>
    <row r="352" spans="2:3" ht="12.75">
      <c r="B352" s="142"/>
      <c r="C352" s="142"/>
    </row>
    <row r="353" spans="2:3" ht="12.75">
      <c r="B353" s="142"/>
      <c r="C353" s="142"/>
    </row>
    <row r="354" spans="2:3" ht="12.75">
      <c r="B354" s="142"/>
      <c r="C354" s="142"/>
    </row>
    <row r="355" spans="2:3" ht="12.75">
      <c r="B355" s="142"/>
      <c r="C355" s="142"/>
    </row>
    <row r="356" spans="2:3" ht="12.75">
      <c r="B356" s="142"/>
      <c r="C356" s="142"/>
    </row>
    <row r="357" spans="2:3" ht="12.75">
      <c r="B357" s="142"/>
      <c r="C357" s="142"/>
    </row>
    <row r="358" spans="2:3" ht="12.75">
      <c r="B358" s="142"/>
      <c r="C358" s="142"/>
    </row>
    <row r="359" spans="2:3" ht="12.75">
      <c r="B359" s="142"/>
      <c r="C359" s="142"/>
    </row>
    <row r="360" spans="2:3" ht="12.75">
      <c r="B360" s="142"/>
      <c r="C360" s="142"/>
    </row>
    <row r="361" spans="2:3" ht="12.75">
      <c r="B361" s="142"/>
      <c r="C361" s="142"/>
    </row>
    <row r="362" spans="2:3" ht="12.75">
      <c r="B362" s="142"/>
      <c r="C362" s="142"/>
    </row>
    <row r="363" spans="2:3" ht="12.75">
      <c r="B363" s="142"/>
      <c r="C363" s="142"/>
    </row>
    <row r="364" spans="2:3" ht="12.75">
      <c r="B364" s="142"/>
      <c r="C364" s="142"/>
    </row>
    <row r="365" spans="2:3" ht="12.75">
      <c r="B365" s="142"/>
      <c r="C365" s="142"/>
    </row>
    <row r="366" spans="2:3" ht="12.75">
      <c r="B366" s="142"/>
      <c r="C366" s="142"/>
    </row>
    <row r="367" spans="2:3" ht="12.75">
      <c r="B367" s="142"/>
      <c r="C367" s="142"/>
    </row>
    <row r="368" spans="2:3" ht="12.75">
      <c r="B368" s="142"/>
      <c r="C368" s="142"/>
    </row>
    <row r="369" spans="2:3" ht="12.75">
      <c r="B369" s="142"/>
      <c r="C369" s="142"/>
    </row>
    <row r="370" spans="2:3" ht="12.75">
      <c r="B370" s="142"/>
      <c r="C370" s="142"/>
    </row>
    <row r="371" spans="2:3" ht="12.75">
      <c r="B371" s="142"/>
      <c r="C371" s="142"/>
    </row>
    <row r="372" spans="2:3" ht="12.75">
      <c r="B372" s="142"/>
      <c r="C372" s="142"/>
    </row>
    <row r="373" spans="2:3" ht="12.75">
      <c r="B373" s="142"/>
      <c r="C373" s="142"/>
    </row>
    <row r="374" spans="2:3" ht="12.75">
      <c r="B374" s="142"/>
      <c r="C374" s="142"/>
    </row>
    <row r="375" spans="2:3" ht="12.75">
      <c r="B375" s="142"/>
      <c r="C375" s="142"/>
    </row>
    <row r="376" spans="2:3" ht="12.75">
      <c r="B376" s="142"/>
      <c r="C376" s="142"/>
    </row>
    <row r="377" spans="2:3" ht="12.75">
      <c r="B377" s="142"/>
      <c r="C377" s="142"/>
    </row>
    <row r="378" spans="2:3" ht="12.75">
      <c r="B378" s="142"/>
      <c r="C378" s="142"/>
    </row>
    <row r="379" spans="2:3" ht="12.75">
      <c r="B379" s="142"/>
      <c r="C379" s="142"/>
    </row>
    <row r="380" spans="2:3" ht="12.75">
      <c r="B380" s="142"/>
      <c r="C380" s="142"/>
    </row>
    <row r="381" spans="2:3" ht="12.75">
      <c r="B381" s="142"/>
      <c r="C381" s="142"/>
    </row>
    <row r="382" spans="2:3" ht="12.75">
      <c r="B382" s="142"/>
      <c r="C382" s="142"/>
    </row>
    <row r="383" spans="2:3" ht="12.75">
      <c r="B383" s="142"/>
      <c r="C383" s="142"/>
    </row>
    <row r="384" spans="2:3" ht="12.75">
      <c r="B384" s="142"/>
      <c r="C384" s="142"/>
    </row>
    <row r="385" spans="2:3" ht="12.75">
      <c r="B385" s="142"/>
      <c r="C385" s="142"/>
    </row>
    <row r="386" spans="2:3" ht="12.75">
      <c r="B386" s="142"/>
      <c r="C386" s="142"/>
    </row>
    <row r="387" spans="2:3" ht="12.75">
      <c r="B387" s="142"/>
      <c r="C387" s="142"/>
    </row>
    <row r="388" spans="2:3" ht="12.75">
      <c r="B388" s="142"/>
      <c r="C388" s="142"/>
    </row>
    <row r="389" spans="2:3" ht="12.75">
      <c r="B389" s="142"/>
      <c r="C389" s="142"/>
    </row>
    <row r="390" spans="2:3" ht="12.75">
      <c r="B390" s="142"/>
      <c r="C390" s="142"/>
    </row>
    <row r="391" spans="2:3" ht="12.75">
      <c r="B391" s="142"/>
      <c r="C391" s="142"/>
    </row>
    <row r="392" spans="2:3" ht="12.75">
      <c r="B392" s="142"/>
      <c r="C392" s="142"/>
    </row>
    <row r="393" spans="2:3" ht="12.75">
      <c r="B393" s="142"/>
      <c r="C393" s="142"/>
    </row>
    <row r="394" spans="2:3" ht="12.75">
      <c r="B394" s="142"/>
      <c r="C394" s="142"/>
    </row>
    <row r="395" spans="2:3" ht="12.75">
      <c r="B395" s="142"/>
      <c r="C395" s="142"/>
    </row>
    <row r="396" spans="2:3" ht="12.75">
      <c r="B396" s="142"/>
      <c r="C396" s="142"/>
    </row>
    <row r="397" spans="2:3" ht="12.75">
      <c r="B397" s="142"/>
      <c r="C397" s="142"/>
    </row>
    <row r="398" spans="2:3" ht="12.75">
      <c r="B398" s="142"/>
      <c r="C398" s="142"/>
    </row>
    <row r="399" spans="2:3" ht="12.75">
      <c r="B399" s="142"/>
      <c r="C399" s="142"/>
    </row>
    <row r="400" spans="2:3" ht="12.75">
      <c r="B400" s="142"/>
      <c r="C400" s="142"/>
    </row>
    <row r="401" spans="2:3" ht="12.75">
      <c r="B401" s="142"/>
      <c r="C401" s="142"/>
    </row>
    <row r="402" spans="2:3" ht="12.75">
      <c r="B402" s="142"/>
      <c r="C402" s="142"/>
    </row>
    <row r="403" spans="2:3" ht="12.75">
      <c r="B403" s="142"/>
      <c r="C403" s="142"/>
    </row>
    <row r="404" spans="2:3" ht="12.75">
      <c r="B404" s="142"/>
      <c r="C404" s="142"/>
    </row>
    <row r="405" spans="2:3" ht="12.75">
      <c r="B405" s="142"/>
      <c r="C405" s="142"/>
    </row>
    <row r="406" spans="2:3" ht="12.75">
      <c r="B406" s="142"/>
      <c r="C406" s="142"/>
    </row>
    <row r="407" spans="2:3" ht="12.75">
      <c r="B407" s="142"/>
      <c r="C407" s="142"/>
    </row>
    <row r="408" spans="2:3" ht="12.75">
      <c r="B408" s="142"/>
      <c r="C408" s="142"/>
    </row>
    <row r="409" spans="2:3" ht="12.75">
      <c r="B409" s="142"/>
      <c r="C409" s="142"/>
    </row>
    <row r="410" spans="2:3" ht="12.75">
      <c r="B410" s="142"/>
      <c r="C410" s="142"/>
    </row>
    <row r="411" spans="2:3" ht="12.75">
      <c r="B411" s="142"/>
      <c r="C411" s="142"/>
    </row>
    <row r="412" spans="2:3" ht="12.75">
      <c r="B412" s="142"/>
      <c r="C412" s="142"/>
    </row>
    <row r="413" spans="2:3" ht="12.75">
      <c r="B413" s="142"/>
      <c r="C413" s="142"/>
    </row>
    <row r="414" spans="2:3" ht="12.75">
      <c r="B414" s="142"/>
      <c r="C414" s="142"/>
    </row>
    <row r="415" spans="2:3" ht="12.75">
      <c r="B415" s="142"/>
      <c r="C415" s="142"/>
    </row>
    <row r="416" spans="2:3" ht="12.75">
      <c r="B416" s="142"/>
      <c r="C416" s="142"/>
    </row>
    <row r="417" spans="2:3" ht="12.75">
      <c r="B417" s="142"/>
      <c r="C417" s="142"/>
    </row>
    <row r="418" spans="2:3" ht="12.75">
      <c r="B418" s="142"/>
      <c r="C418" s="142"/>
    </row>
    <row r="419" spans="2:3" ht="12.75">
      <c r="B419" s="142"/>
      <c r="C419" s="142"/>
    </row>
    <row r="420" spans="2:3" ht="12.75">
      <c r="B420" s="142"/>
      <c r="C420" s="142"/>
    </row>
    <row r="421" spans="2:3" ht="12.75">
      <c r="B421" s="142"/>
      <c r="C421" s="142"/>
    </row>
    <row r="422" spans="2:3" ht="12.75">
      <c r="B422" s="142"/>
      <c r="C422" s="142"/>
    </row>
    <row r="423" spans="2:3" ht="12.75">
      <c r="B423" s="142"/>
      <c r="C423" s="142"/>
    </row>
    <row r="424" spans="2:3" ht="12.75">
      <c r="B424" s="142"/>
      <c r="C424" s="142"/>
    </row>
    <row r="425" spans="2:3" ht="12.75">
      <c r="B425" s="142"/>
      <c r="C425" s="142"/>
    </row>
    <row r="426" spans="2:3" ht="12.75">
      <c r="B426" s="142"/>
      <c r="C426" s="142"/>
    </row>
    <row r="427" spans="2:3" ht="12.75">
      <c r="B427" s="142"/>
      <c r="C427" s="142"/>
    </row>
    <row r="428" spans="2:3" ht="12.75">
      <c r="B428" s="142"/>
      <c r="C428" s="142"/>
    </row>
    <row r="429" spans="2:3" ht="12.75">
      <c r="B429" s="142"/>
      <c r="C429" s="142"/>
    </row>
    <row r="430" spans="2:3" ht="12.75">
      <c r="B430" s="142"/>
      <c r="C430" s="142"/>
    </row>
    <row r="431" spans="2:3" ht="12.75">
      <c r="B431" s="142"/>
      <c r="C431" s="142"/>
    </row>
    <row r="432" spans="2:3" ht="12.75">
      <c r="B432" s="142"/>
      <c r="C432" s="142"/>
    </row>
    <row r="433" spans="2:3" ht="12.75">
      <c r="B433" s="142"/>
      <c r="C433" s="142"/>
    </row>
    <row r="434" spans="2:3" ht="12.75">
      <c r="B434" s="142"/>
      <c r="C434" s="142"/>
    </row>
    <row r="435" spans="2:3" ht="12.75">
      <c r="B435" s="142"/>
      <c r="C435" s="142"/>
    </row>
    <row r="436" spans="2:3" ht="12.75">
      <c r="B436" s="142"/>
      <c r="C436" s="142"/>
    </row>
    <row r="437" spans="2:3" ht="12.75">
      <c r="B437" s="142"/>
      <c r="C437" s="142"/>
    </row>
    <row r="438" spans="2:3" ht="12.75">
      <c r="B438" s="142"/>
      <c r="C438" s="142"/>
    </row>
    <row r="439" spans="2:3" ht="12.75">
      <c r="B439" s="142"/>
      <c r="C439" s="142"/>
    </row>
    <row r="440" spans="2:3" ht="12.75">
      <c r="B440" s="142"/>
      <c r="C440" s="142"/>
    </row>
    <row r="441" spans="2:3" ht="12.75">
      <c r="B441" s="142"/>
      <c r="C441" s="142"/>
    </row>
    <row r="442" spans="2:3" ht="12.75">
      <c r="B442" s="142"/>
      <c r="C442" s="142"/>
    </row>
    <row r="443" spans="2:3" ht="12.75">
      <c r="B443" s="142"/>
      <c r="C443" s="142"/>
    </row>
    <row r="444" spans="2:3" ht="12.75">
      <c r="B444" s="142"/>
      <c r="C444" s="142"/>
    </row>
    <row r="445" spans="2:3" ht="12.75">
      <c r="B445" s="142"/>
      <c r="C445" s="142"/>
    </row>
    <row r="446" spans="2:3" ht="12.75">
      <c r="B446" s="142"/>
      <c r="C446" s="142"/>
    </row>
    <row r="447" spans="2:3" ht="12.75">
      <c r="B447" s="142"/>
      <c r="C447" s="142"/>
    </row>
    <row r="448" spans="2:3" ht="12.75">
      <c r="B448" s="142"/>
      <c r="C448" s="142"/>
    </row>
    <row r="449" spans="2:3" ht="12.75">
      <c r="B449" s="142"/>
      <c r="C449" s="142"/>
    </row>
    <row r="450" spans="2:3" ht="12.75">
      <c r="B450" s="142"/>
      <c r="C450" s="142"/>
    </row>
    <row r="451" spans="2:3" ht="12.75">
      <c r="B451" s="142"/>
      <c r="C451" s="142"/>
    </row>
    <row r="452" spans="2:3" ht="12.75">
      <c r="B452" s="142"/>
      <c r="C452" s="142"/>
    </row>
    <row r="453" spans="2:3" ht="12.75">
      <c r="B453" s="142"/>
      <c r="C453" s="142"/>
    </row>
    <row r="454" spans="2:3" ht="12.75">
      <c r="B454" s="142"/>
      <c r="C454" s="142"/>
    </row>
    <row r="455" spans="2:3" ht="12.75">
      <c r="B455" s="142"/>
      <c r="C455" s="142"/>
    </row>
    <row r="456" spans="2:3" ht="12.75">
      <c r="B456" s="142"/>
      <c r="C456" s="142"/>
    </row>
    <row r="457" spans="2:3" ht="12.75">
      <c r="B457" s="142"/>
      <c r="C457" s="142"/>
    </row>
    <row r="458" spans="2:3" ht="12.75">
      <c r="B458" s="142"/>
      <c r="C458" s="142"/>
    </row>
    <row r="459" spans="2:3" ht="12.75">
      <c r="B459" s="142"/>
      <c r="C459" s="142"/>
    </row>
    <row r="460" spans="2:3" ht="12.75">
      <c r="B460" s="142"/>
      <c r="C460" s="142"/>
    </row>
    <row r="461" spans="2:3" ht="12.75">
      <c r="B461" s="142"/>
      <c r="C461" s="142"/>
    </row>
    <row r="462" spans="2:3" ht="12.75">
      <c r="B462" s="142"/>
      <c r="C462" s="142"/>
    </row>
    <row r="463" spans="2:3" ht="12.75">
      <c r="B463" s="142"/>
      <c r="C463" s="142"/>
    </row>
    <row r="464" spans="2:3" ht="12.75">
      <c r="B464" s="142"/>
      <c r="C464" s="142"/>
    </row>
    <row r="465" spans="2:3" ht="12.75">
      <c r="B465" s="142"/>
      <c r="C465" s="142"/>
    </row>
    <row r="466" spans="2:3" ht="12.75">
      <c r="B466" s="142"/>
      <c r="C466" s="142"/>
    </row>
    <row r="467" spans="2:3" ht="12.75">
      <c r="B467" s="142"/>
      <c r="C467" s="142"/>
    </row>
    <row r="468" spans="2:3" ht="12.75">
      <c r="B468" s="142"/>
      <c r="C468" s="142"/>
    </row>
    <row r="469" spans="2:3" ht="12.75">
      <c r="B469" s="142"/>
      <c r="C469" s="142"/>
    </row>
    <row r="470" spans="2:3" ht="12.75">
      <c r="B470" s="142"/>
      <c r="C470" s="142"/>
    </row>
    <row r="471" spans="2:3" ht="12.75">
      <c r="B471" s="142"/>
      <c r="C471" s="142"/>
    </row>
    <row r="472" spans="2:3" ht="12.75">
      <c r="B472" s="142"/>
      <c r="C472" s="142"/>
    </row>
    <row r="473" spans="2:3" ht="12.75">
      <c r="B473" s="142"/>
      <c r="C473" s="142"/>
    </row>
    <row r="474" spans="2:3" ht="12.75">
      <c r="B474" s="142"/>
      <c r="C474" s="142"/>
    </row>
    <row r="475" spans="2:3" ht="12.75">
      <c r="B475" s="142"/>
      <c r="C475" s="142"/>
    </row>
    <row r="476" spans="2:3" ht="12.75">
      <c r="B476" s="142"/>
      <c r="C476" s="142"/>
    </row>
    <row r="477" spans="2:3" ht="12.75">
      <c r="B477" s="142"/>
      <c r="C477" s="142"/>
    </row>
    <row r="478" spans="2:3" ht="12.75">
      <c r="B478" s="142"/>
      <c r="C478" s="142"/>
    </row>
    <row r="479" spans="2:3" ht="12.75">
      <c r="B479" s="142"/>
      <c r="C479" s="142"/>
    </row>
    <row r="480" spans="2:3" ht="12.75">
      <c r="B480" s="142"/>
      <c r="C480" s="142"/>
    </row>
    <row r="481" spans="2:3" ht="12.75">
      <c r="B481" s="142"/>
      <c r="C481" s="142"/>
    </row>
    <row r="482" spans="2:3" ht="12.75">
      <c r="B482" s="142"/>
      <c r="C482" s="142"/>
    </row>
    <row r="483" spans="2:3" ht="12.75">
      <c r="B483" s="142"/>
      <c r="C483" s="142"/>
    </row>
    <row r="484" spans="2:3" ht="12.75">
      <c r="B484" s="142"/>
      <c r="C484" s="142"/>
    </row>
    <row r="485" spans="2:3" ht="12.75">
      <c r="B485" s="142"/>
      <c r="C485" s="142"/>
    </row>
    <row r="486" spans="2:3" ht="12.75">
      <c r="B486" s="142"/>
      <c r="C486" s="142"/>
    </row>
    <row r="487" spans="2:3" ht="12.75">
      <c r="B487" s="142"/>
      <c r="C487" s="142"/>
    </row>
    <row r="488" spans="2:3" ht="12.75">
      <c r="B488" s="142"/>
      <c r="C488" s="142"/>
    </row>
    <row r="489" spans="2:3" ht="12.75">
      <c r="B489" s="142"/>
      <c r="C489" s="142"/>
    </row>
    <row r="490" spans="2:3" ht="12.75">
      <c r="B490" s="142"/>
      <c r="C490" s="142"/>
    </row>
    <row r="491" spans="2:3" ht="12.75">
      <c r="B491" s="142"/>
      <c r="C491" s="142"/>
    </row>
    <row r="492" spans="2:3" ht="12.75">
      <c r="B492" s="142"/>
      <c r="C492" s="142"/>
    </row>
    <row r="493" spans="2:3" ht="12.75">
      <c r="B493" s="142"/>
      <c r="C493" s="142"/>
    </row>
    <row r="494" spans="2:3" ht="12.75">
      <c r="B494" s="142"/>
      <c r="C494" s="142"/>
    </row>
    <row r="495" spans="2:3" ht="12.75">
      <c r="B495" s="142"/>
      <c r="C495" s="142"/>
    </row>
    <row r="496" spans="2:3" ht="12.75">
      <c r="B496" s="142"/>
      <c r="C496" s="142"/>
    </row>
    <row r="497" spans="2:3" ht="12.75">
      <c r="B497" s="142"/>
      <c r="C497" s="142"/>
    </row>
    <row r="498" spans="2:3" ht="12.75">
      <c r="B498" s="142"/>
      <c r="C498" s="142"/>
    </row>
    <row r="499" spans="2:3" ht="12.75">
      <c r="B499" s="142"/>
      <c r="C499" s="142"/>
    </row>
    <row r="500" spans="2:3" ht="12.75">
      <c r="B500" s="142"/>
      <c r="C500" s="142"/>
    </row>
    <row r="501" spans="2:3" ht="12.75">
      <c r="B501" s="142"/>
      <c r="C501" s="142"/>
    </row>
    <row r="502" spans="2:3" ht="12.75">
      <c r="B502" s="142"/>
      <c r="C502" s="142"/>
    </row>
    <row r="503" spans="2:3" ht="12.75">
      <c r="B503" s="142"/>
      <c r="C503" s="142"/>
    </row>
    <row r="504" spans="2:3" ht="12.75">
      <c r="B504" s="142"/>
      <c r="C504" s="142"/>
    </row>
    <row r="505" spans="2:3" ht="12.75">
      <c r="B505" s="142"/>
      <c r="C505" s="142"/>
    </row>
    <row r="506" spans="2:3" ht="12.75">
      <c r="B506" s="142"/>
      <c r="C506" s="142"/>
    </row>
    <row r="507" spans="2:3" ht="12.75">
      <c r="B507" s="142"/>
      <c r="C507" s="142"/>
    </row>
    <row r="508" spans="2:3" ht="12.75">
      <c r="B508" s="142"/>
      <c r="C508" s="142"/>
    </row>
    <row r="509" spans="2:3" ht="12.75">
      <c r="B509" s="142"/>
      <c r="C509" s="142"/>
    </row>
    <row r="510" spans="2:3" ht="12.75">
      <c r="B510" s="142"/>
      <c r="C510" s="142"/>
    </row>
    <row r="511" spans="2:3" ht="12.75">
      <c r="B511" s="142"/>
      <c r="C511" s="142"/>
    </row>
    <row r="512" spans="2:3" ht="12.75">
      <c r="B512" s="142"/>
      <c r="C512" s="142"/>
    </row>
    <row r="513" spans="2:3" ht="12.75">
      <c r="B513" s="142"/>
      <c r="C513" s="142"/>
    </row>
    <row r="514" spans="2:3" ht="12.75">
      <c r="B514" s="142"/>
      <c r="C514" s="142"/>
    </row>
    <row r="515" spans="2:3" ht="12.75">
      <c r="B515" s="142"/>
      <c r="C515" s="142"/>
    </row>
    <row r="516" spans="2:3" ht="12.75">
      <c r="B516" s="142"/>
      <c r="C516" s="142"/>
    </row>
    <row r="517" spans="2:3" ht="12.75">
      <c r="B517" s="142"/>
      <c r="C517" s="142"/>
    </row>
    <row r="518" spans="2:3" ht="12.75">
      <c r="B518" s="142"/>
      <c r="C518" s="142"/>
    </row>
    <row r="519" spans="2:3" ht="12.75">
      <c r="B519" s="142"/>
      <c r="C519" s="142"/>
    </row>
    <row r="520" spans="2:3" ht="12.75">
      <c r="B520" s="142"/>
      <c r="C520" s="142"/>
    </row>
    <row r="521" spans="2:3" ht="12.75">
      <c r="B521" s="142"/>
      <c r="C521" s="142"/>
    </row>
    <row r="522" spans="2:3" ht="12.75">
      <c r="B522" s="142"/>
      <c r="C522" s="142"/>
    </row>
    <row r="523" spans="2:3" ht="12.75">
      <c r="B523" s="142"/>
      <c r="C523" s="142"/>
    </row>
    <row r="524" spans="2:3" ht="12.75">
      <c r="B524" s="142"/>
      <c r="C524" s="142"/>
    </row>
    <row r="525" spans="2:3" ht="12.75">
      <c r="B525" s="142"/>
      <c r="C525" s="142"/>
    </row>
    <row r="526" spans="2:3" ht="12.75">
      <c r="B526" s="142"/>
      <c r="C526" s="142"/>
    </row>
    <row r="527" spans="2:3" ht="12.75">
      <c r="B527" s="142"/>
      <c r="C527" s="142"/>
    </row>
    <row r="528" spans="2:3" ht="12.75">
      <c r="B528" s="142"/>
      <c r="C528" s="142"/>
    </row>
    <row r="529" spans="2:3" ht="12.75">
      <c r="B529" s="142"/>
      <c r="C529" s="142"/>
    </row>
    <row r="530" spans="2:3" ht="12.75">
      <c r="B530" s="142"/>
      <c r="C530" s="142"/>
    </row>
    <row r="531" spans="2:3" ht="12.75">
      <c r="B531" s="142"/>
      <c r="C531" s="142"/>
    </row>
    <row r="532" spans="2:3" ht="12.75">
      <c r="B532" s="142"/>
      <c r="C532" s="142"/>
    </row>
    <row r="533" spans="2:3" ht="12.75">
      <c r="B533" s="142"/>
      <c r="C533" s="142"/>
    </row>
    <row r="534" spans="2:3" ht="12.75">
      <c r="B534" s="142"/>
      <c r="C534" s="142"/>
    </row>
    <row r="535" spans="2:3" ht="12.75">
      <c r="B535" s="142"/>
      <c r="C535" s="142"/>
    </row>
    <row r="536" spans="2:3" ht="12.75">
      <c r="B536" s="142"/>
      <c r="C536" s="142"/>
    </row>
    <row r="537" spans="2:3" ht="12.75">
      <c r="B537" s="142"/>
      <c r="C537" s="142"/>
    </row>
    <row r="538" spans="2:3" ht="12.75">
      <c r="B538" s="142"/>
      <c r="C538" s="142"/>
    </row>
    <row r="539" spans="2:3" ht="12.75">
      <c r="B539" s="142"/>
      <c r="C539" s="142"/>
    </row>
    <row r="540" spans="2:3" ht="12.75">
      <c r="B540" s="142"/>
      <c r="C540" s="142"/>
    </row>
    <row r="541" spans="2:3" ht="12.75">
      <c r="B541" s="142"/>
      <c r="C541" s="142"/>
    </row>
    <row r="542" spans="2:3" ht="12.75">
      <c r="B542" s="142"/>
      <c r="C542" s="142"/>
    </row>
    <row r="543" spans="2:3" ht="12.75">
      <c r="B543" s="142"/>
      <c r="C543" s="142"/>
    </row>
    <row r="544" spans="2:3" ht="12.75">
      <c r="B544" s="142"/>
      <c r="C544" s="142"/>
    </row>
    <row r="545" spans="2:3" ht="12.75">
      <c r="B545" s="142"/>
      <c r="C545" s="142"/>
    </row>
    <row r="546" spans="2:3" ht="12.75">
      <c r="B546" s="142"/>
      <c r="C546" s="142"/>
    </row>
    <row r="547" spans="2:3" ht="12.75">
      <c r="B547" s="142"/>
      <c r="C547" s="142"/>
    </row>
    <row r="548" spans="2:3" ht="12.75">
      <c r="B548" s="142"/>
      <c r="C548" s="142"/>
    </row>
    <row r="549" spans="2:3" ht="12.75">
      <c r="B549" s="142"/>
      <c r="C549" s="142"/>
    </row>
    <row r="550" spans="2:3" ht="12.75">
      <c r="B550" s="142"/>
      <c r="C550" s="142"/>
    </row>
    <row r="551" spans="2:3" ht="12.75">
      <c r="B551" s="142"/>
      <c r="C551" s="142"/>
    </row>
    <row r="552" spans="2:3" ht="12.75">
      <c r="B552" s="142"/>
      <c r="C552" s="142"/>
    </row>
    <row r="553" spans="2:3" ht="12.75">
      <c r="B553" s="142"/>
      <c r="C553" s="142"/>
    </row>
    <row r="554" spans="2:3" ht="12.75">
      <c r="B554" s="142"/>
      <c r="C554" s="142"/>
    </row>
    <row r="555" spans="2:3" ht="12.75">
      <c r="B555" s="142"/>
      <c r="C555" s="142"/>
    </row>
    <row r="556" spans="2:3" ht="12.75">
      <c r="B556" s="142"/>
      <c r="C556" s="142"/>
    </row>
    <row r="557" spans="2:3" ht="12.75">
      <c r="B557" s="142"/>
      <c r="C557" s="142"/>
    </row>
    <row r="558" spans="2:3" ht="12.75">
      <c r="B558" s="142"/>
      <c r="C558" s="142"/>
    </row>
    <row r="559" spans="2:3" ht="12.75">
      <c r="B559" s="142"/>
      <c r="C559" s="142"/>
    </row>
    <row r="560" spans="2:3" ht="12.75">
      <c r="B560" s="142"/>
      <c r="C560" s="142"/>
    </row>
    <row r="561" spans="2:3" ht="12.75">
      <c r="B561" s="142"/>
      <c r="C561" s="142"/>
    </row>
    <row r="562" spans="2:3" ht="12.75">
      <c r="B562" s="142"/>
      <c r="C562" s="142"/>
    </row>
    <row r="563" spans="2:3" ht="12.75">
      <c r="B563" s="142"/>
      <c r="C563" s="142"/>
    </row>
    <row r="564" spans="2:3" ht="12.75">
      <c r="B564" s="142"/>
      <c r="C564" s="142"/>
    </row>
    <row r="565" spans="2:3" ht="12.75">
      <c r="B565" s="142"/>
      <c r="C565" s="142"/>
    </row>
    <row r="566" spans="2:3" ht="12.75">
      <c r="B566" s="142"/>
      <c r="C566" s="142"/>
    </row>
    <row r="567" spans="2:3" ht="12.75">
      <c r="B567" s="142"/>
      <c r="C567" s="142"/>
    </row>
    <row r="568" spans="2:3" ht="12.75">
      <c r="B568" s="142"/>
      <c r="C568" s="142"/>
    </row>
    <row r="569" spans="2:3" ht="12.75">
      <c r="B569" s="142"/>
      <c r="C569" s="142"/>
    </row>
    <row r="570" spans="2:3" ht="12.75">
      <c r="B570" s="142"/>
      <c r="C570" s="142"/>
    </row>
    <row r="571" spans="2:3" ht="12.75">
      <c r="B571" s="142"/>
      <c r="C571" s="142"/>
    </row>
    <row r="572" spans="2:3" ht="12.75">
      <c r="B572" s="142"/>
      <c r="C572" s="142"/>
    </row>
    <row r="573" spans="2:3" ht="12.75">
      <c r="B573" s="142"/>
      <c r="C573" s="142"/>
    </row>
    <row r="574" spans="2:3" ht="12.75">
      <c r="B574" s="142"/>
      <c r="C574" s="142"/>
    </row>
    <row r="575" spans="2:3" ht="12.75">
      <c r="B575" s="142"/>
      <c r="C575" s="142"/>
    </row>
    <row r="576" spans="2:3" ht="12.75">
      <c r="B576" s="142"/>
      <c r="C576" s="142"/>
    </row>
    <row r="577" spans="2:3" ht="12.75">
      <c r="B577" s="142"/>
      <c r="C577" s="142"/>
    </row>
    <row r="578" spans="2:3" ht="12.75">
      <c r="B578" s="142"/>
      <c r="C578" s="142"/>
    </row>
    <row r="579" spans="2:3" ht="12.75">
      <c r="B579" s="142"/>
      <c r="C579" s="142"/>
    </row>
    <row r="580" spans="2:3" ht="12.75">
      <c r="B580" s="142"/>
      <c r="C580" s="142"/>
    </row>
    <row r="581" spans="2:3" ht="12.75">
      <c r="B581" s="142"/>
      <c r="C581" s="142"/>
    </row>
    <row r="582" spans="2:3" ht="12.75">
      <c r="B582" s="142"/>
      <c r="C582" s="142"/>
    </row>
    <row r="583" spans="2:3" ht="12.75">
      <c r="B583" s="142"/>
      <c r="C583" s="142"/>
    </row>
    <row r="584" spans="2:3" ht="12.75">
      <c r="B584" s="142"/>
      <c r="C584" s="142"/>
    </row>
    <row r="585" spans="2:3" ht="12.75">
      <c r="B585" s="142"/>
      <c r="C585" s="142"/>
    </row>
    <row r="586" spans="2:3" ht="12.75">
      <c r="B586" s="142"/>
      <c r="C586" s="142"/>
    </row>
    <row r="587" spans="2:3" ht="12.75">
      <c r="B587" s="142"/>
      <c r="C587" s="142"/>
    </row>
    <row r="588" spans="2:3" ht="12.75">
      <c r="B588" s="142"/>
      <c r="C588" s="142"/>
    </row>
    <row r="589" spans="2:3" ht="12.75">
      <c r="B589" s="142"/>
      <c r="C589" s="142"/>
    </row>
    <row r="590" spans="2:3" ht="12.75">
      <c r="B590" s="142"/>
      <c r="C590" s="142"/>
    </row>
    <row r="591" spans="2:3" ht="12.75">
      <c r="B591" s="142"/>
      <c r="C591" s="142"/>
    </row>
    <row r="592" spans="2:3" ht="12.75">
      <c r="B592" s="142"/>
      <c r="C592" s="142"/>
    </row>
    <row r="593" spans="2:3" ht="12.75">
      <c r="B593" s="142"/>
      <c r="C593" s="142"/>
    </row>
    <row r="594" spans="2:3" ht="12.75">
      <c r="B594" s="142"/>
      <c r="C594" s="142"/>
    </row>
    <row r="595" spans="2:3" ht="12.75">
      <c r="B595" s="142"/>
      <c r="C595" s="142"/>
    </row>
    <row r="596" spans="2:3" ht="12.75">
      <c r="B596" s="142"/>
      <c r="C596" s="142"/>
    </row>
    <row r="597" spans="2:3" ht="12.75">
      <c r="B597" s="142"/>
      <c r="C597" s="142"/>
    </row>
    <row r="598" spans="2:3" ht="12.75">
      <c r="B598" s="142"/>
      <c r="C598" s="142"/>
    </row>
    <row r="599" spans="2:3" ht="12.75">
      <c r="B599" s="142"/>
      <c r="C599" s="142"/>
    </row>
    <row r="600" spans="2:3" ht="12.75">
      <c r="B600" s="142"/>
      <c r="C600" s="142"/>
    </row>
    <row r="601" spans="2:3" ht="12.75">
      <c r="B601" s="142"/>
      <c r="C601" s="142"/>
    </row>
    <row r="602" spans="2:3" ht="12.75">
      <c r="B602" s="142"/>
      <c r="C602" s="142"/>
    </row>
    <row r="603" spans="2:3" ht="12.75">
      <c r="B603" s="142"/>
      <c r="C603" s="142"/>
    </row>
    <row r="604" spans="2:3" ht="12.75">
      <c r="B604" s="142"/>
      <c r="C604" s="142"/>
    </row>
    <row r="605" spans="2:3" ht="12.75">
      <c r="B605" s="142"/>
      <c r="C605" s="142"/>
    </row>
    <row r="606" spans="2:3" ht="12.75">
      <c r="B606" s="142"/>
      <c r="C606" s="142"/>
    </row>
    <row r="607" spans="2:3" ht="12.75">
      <c r="B607" s="142"/>
      <c r="C607" s="142"/>
    </row>
    <row r="608" spans="2:3" ht="12.75">
      <c r="B608" s="142"/>
      <c r="C608" s="142"/>
    </row>
    <row r="609" spans="2:3" ht="12.75">
      <c r="B609" s="142"/>
      <c r="C609" s="142"/>
    </row>
    <row r="610" spans="2:3" ht="12.75">
      <c r="B610" s="142"/>
      <c r="C610" s="142"/>
    </row>
    <row r="611" spans="2:3" ht="12.75">
      <c r="B611" s="142"/>
      <c r="C611" s="142"/>
    </row>
    <row r="612" spans="2:3" ht="12.75">
      <c r="B612" s="142"/>
      <c r="C612" s="142"/>
    </row>
    <row r="613" spans="2:3" ht="12.75">
      <c r="B613" s="142"/>
      <c r="C613" s="142"/>
    </row>
    <row r="614" spans="2:3" ht="12.75">
      <c r="B614" s="142"/>
      <c r="C614" s="142"/>
    </row>
    <row r="615" spans="2:3" ht="12.75">
      <c r="B615" s="142"/>
      <c r="C615" s="142"/>
    </row>
    <row r="616" spans="2:3" ht="12.75">
      <c r="B616" s="142"/>
      <c r="C616" s="142"/>
    </row>
    <row r="617" spans="2:3" ht="12.75">
      <c r="B617" s="142"/>
      <c r="C617" s="142"/>
    </row>
    <row r="618" spans="2:3" ht="12.75">
      <c r="B618" s="142"/>
      <c r="C618" s="142"/>
    </row>
    <row r="619" spans="2:3" ht="12.75">
      <c r="B619" s="142"/>
      <c r="C619" s="142"/>
    </row>
    <row r="620" spans="2:3" ht="12.75">
      <c r="B620" s="142"/>
      <c r="C620" s="142"/>
    </row>
    <row r="621" spans="2:3" ht="12.75">
      <c r="B621" s="142"/>
      <c r="C621" s="142"/>
    </row>
    <row r="622" spans="2:3" ht="12.75">
      <c r="B622" s="142"/>
      <c r="C622" s="142"/>
    </row>
    <row r="623" spans="2:3" ht="12.75">
      <c r="B623" s="142"/>
      <c r="C623" s="142"/>
    </row>
    <row r="624" spans="2:3" ht="12.75">
      <c r="B624" s="142"/>
      <c r="C624" s="142"/>
    </row>
    <row r="625" spans="2:3" ht="12.75">
      <c r="B625" s="142"/>
      <c r="C625" s="142"/>
    </row>
    <row r="626" spans="2:3" ht="12.75">
      <c r="B626" s="142"/>
      <c r="C626" s="142"/>
    </row>
    <row r="627" spans="2:3" ht="12.75">
      <c r="B627" s="142"/>
      <c r="C627" s="142"/>
    </row>
    <row r="628" spans="2:3" ht="12.75">
      <c r="B628" s="142"/>
      <c r="C628" s="142"/>
    </row>
    <row r="629" spans="2:3" ht="12.75">
      <c r="B629" s="142"/>
      <c r="C629" s="142"/>
    </row>
    <row r="630" spans="2:3" ht="12.75">
      <c r="B630" s="142"/>
      <c r="C630" s="142"/>
    </row>
    <row r="631" spans="2:3" ht="12.75">
      <c r="B631" s="142"/>
      <c r="C631" s="142"/>
    </row>
    <row r="632" spans="2:3" ht="12.75">
      <c r="B632" s="142"/>
      <c r="C632" s="142"/>
    </row>
    <row r="633" spans="2:3" ht="12.75">
      <c r="B633" s="142"/>
      <c r="C633" s="142"/>
    </row>
    <row r="634" spans="2:3" ht="12.75">
      <c r="B634" s="142"/>
      <c r="C634" s="142"/>
    </row>
    <row r="635" spans="2:3" ht="12.75">
      <c r="B635" s="142"/>
      <c r="C635" s="142"/>
    </row>
    <row r="636" spans="2:3" ht="12.75">
      <c r="B636" s="142"/>
      <c r="C636" s="142"/>
    </row>
    <row r="637" spans="2:3" ht="12.75">
      <c r="B637" s="142"/>
      <c r="C637" s="142"/>
    </row>
    <row r="638" spans="2:3" ht="12.75">
      <c r="B638" s="142"/>
      <c r="C638" s="142"/>
    </row>
    <row r="639" spans="2:3" ht="12.75">
      <c r="B639" s="142"/>
      <c r="C639" s="142"/>
    </row>
    <row r="640" spans="2:3" ht="12.75">
      <c r="B640" s="142"/>
      <c r="C640" s="142"/>
    </row>
    <row r="641" spans="2:3" ht="12.75">
      <c r="B641" s="142"/>
      <c r="C641" s="142"/>
    </row>
    <row r="642" spans="2:3" ht="12.75">
      <c r="B642" s="142"/>
      <c r="C642" s="142"/>
    </row>
    <row r="643" spans="2:3" ht="12.75">
      <c r="B643" s="142"/>
      <c r="C643" s="142"/>
    </row>
    <row r="644" spans="2:3" ht="12.75">
      <c r="B644" s="142"/>
      <c r="C644" s="142"/>
    </row>
    <row r="645" spans="2:3" ht="12.75">
      <c r="B645" s="142"/>
      <c r="C645" s="142"/>
    </row>
    <row r="646" spans="2:3" ht="12.75">
      <c r="B646" s="142"/>
      <c r="C646" s="142"/>
    </row>
    <row r="647" spans="2:3" ht="12.75">
      <c r="B647" s="142"/>
      <c r="C647" s="142"/>
    </row>
    <row r="648" spans="2:3" ht="12.75">
      <c r="B648" s="142"/>
      <c r="C648" s="142"/>
    </row>
    <row r="649" spans="2:3" ht="12.75">
      <c r="B649" s="142"/>
      <c r="C649" s="142"/>
    </row>
    <row r="650" spans="2:3" ht="12.75">
      <c r="B650" s="142"/>
      <c r="C650" s="142"/>
    </row>
    <row r="651" spans="2:3" ht="12.75">
      <c r="B651" s="142"/>
      <c r="C651" s="142"/>
    </row>
    <row r="652" spans="2:3" ht="12.75">
      <c r="B652" s="142"/>
      <c r="C652" s="142"/>
    </row>
    <row r="653" spans="2:3" ht="12.75">
      <c r="B653" s="142"/>
      <c r="C653" s="142"/>
    </row>
    <row r="654" spans="2:3" ht="12.75">
      <c r="B654" s="142"/>
      <c r="C654" s="142"/>
    </row>
    <row r="655" spans="2:3" ht="12.75">
      <c r="B655" s="142"/>
      <c r="C655" s="142"/>
    </row>
    <row r="656" spans="2:3" ht="12.75">
      <c r="B656" s="142"/>
      <c r="C656" s="142"/>
    </row>
    <row r="657" spans="2:3" ht="12.75">
      <c r="B657" s="142"/>
      <c r="C657" s="142"/>
    </row>
    <row r="658" spans="2:3" ht="12.75">
      <c r="B658" s="142"/>
      <c r="C658" s="142"/>
    </row>
    <row r="659" spans="2:3" ht="12.75">
      <c r="B659" s="142"/>
      <c r="C659" s="142"/>
    </row>
    <row r="660" spans="2:3" ht="12.75">
      <c r="B660" s="142"/>
      <c r="C660" s="142"/>
    </row>
    <row r="661" spans="2:3" ht="12.75">
      <c r="B661" s="142"/>
      <c r="C661" s="142"/>
    </row>
    <row r="662" spans="2:3" ht="12.75">
      <c r="B662" s="142"/>
      <c r="C662" s="142"/>
    </row>
    <row r="663" spans="2:3" ht="12.75">
      <c r="B663" s="142"/>
      <c r="C663" s="142"/>
    </row>
    <row r="664" spans="2:3" ht="12.75">
      <c r="B664" s="142"/>
      <c r="C664" s="142"/>
    </row>
    <row r="665" spans="2:3" ht="12.75">
      <c r="B665" s="142"/>
      <c r="C665" s="142"/>
    </row>
    <row r="666" spans="2:3" ht="12.75">
      <c r="B666" s="142"/>
      <c r="C666" s="142"/>
    </row>
    <row r="667" spans="2:3" ht="12.75">
      <c r="B667" s="142"/>
      <c r="C667" s="142"/>
    </row>
    <row r="668" spans="2:3" ht="12.75">
      <c r="B668" s="142"/>
      <c r="C668" s="142"/>
    </row>
    <row r="669" spans="2:3" ht="12.75">
      <c r="B669" s="142"/>
      <c r="C669" s="142"/>
    </row>
    <row r="670" spans="2:3" ht="12.75">
      <c r="B670" s="142"/>
      <c r="C670" s="142"/>
    </row>
    <row r="671" spans="2:3" ht="12.75">
      <c r="B671" s="142"/>
      <c r="C671" s="142"/>
    </row>
    <row r="672" spans="2:3" ht="12.75">
      <c r="B672" s="142"/>
      <c r="C672" s="142"/>
    </row>
    <row r="673" spans="2:3" ht="12.75">
      <c r="B673" s="142"/>
      <c r="C673" s="142"/>
    </row>
    <row r="674" spans="2:3" ht="12.75">
      <c r="B674" s="142"/>
      <c r="C674" s="142"/>
    </row>
    <row r="675" spans="2:3" ht="12.75">
      <c r="B675" s="142"/>
      <c r="C675" s="142"/>
    </row>
    <row r="676" spans="2:3" ht="12.75">
      <c r="B676" s="142"/>
      <c r="C676" s="142"/>
    </row>
    <row r="677" spans="2:3" ht="12.75">
      <c r="B677" s="142"/>
      <c r="C677" s="142"/>
    </row>
    <row r="678" spans="2:3" ht="12.75">
      <c r="B678" s="142"/>
      <c r="C678" s="142"/>
    </row>
    <row r="679" spans="2:3" ht="12.75">
      <c r="B679" s="142"/>
      <c r="C679" s="142"/>
    </row>
    <row r="680" spans="2:3" ht="12.75">
      <c r="B680" s="142"/>
      <c r="C680" s="142"/>
    </row>
    <row r="681" spans="2:3" ht="12.75">
      <c r="B681" s="142"/>
      <c r="C681" s="142"/>
    </row>
    <row r="682" spans="2:3" ht="12.75">
      <c r="B682" s="142"/>
      <c r="C682" s="142"/>
    </row>
    <row r="683" spans="2:3" ht="12.75">
      <c r="B683" s="142"/>
      <c r="C683" s="142"/>
    </row>
    <row r="684" spans="2:3" ht="12.75">
      <c r="B684" s="142"/>
      <c r="C684" s="142"/>
    </row>
    <row r="685" spans="2:3" ht="12.75">
      <c r="B685" s="142"/>
      <c r="C685" s="142"/>
    </row>
    <row r="686" spans="2:3" ht="12.75">
      <c r="B686" s="142"/>
      <c r="C686" s="142"/>
    </row>
    <row r="687" spans="2:3" ht="12.75">
      <c r="B687" s="142"/>
      <c r="C687" s="142"/>
    </row>
    <row r="688" spans="2:3" ht="12.75">
      <c r="B688" s="142"/>
      <c r="C688" s="142"/>
    </row>
    <row r="689" spans="2:3" ht="12.75">
      <c r="B689" s="142"/>
      <c r="C689" s="142"/>
    </row>
    <row r="690" spans="2:3" ht="12.75">
      <c r="B690" s="142"/>
      <c r="C690" s="142"/>
    </row>
    <row r="691" spans="2:3" ht="12.75">
      <c r="B691" s="142"/>
      <c r="C691" s="142"/>
    </row>
    <row r="692" spans="2:3" ht="12.75">
      <c r="B692" s="142"/>
      <c r="C692" s="142"/>
    </row>
    <row r="693" spans="2:3" ht="12.75">
      <c r="B693" s="142"/>
      <c r="C693" s="142"/>
    </row>
    <row r="694" spans="2:3" ht="12.75">
      <c r="B694" s="142"/>
      <c r="C694" s="142"/>
    </row>
    <row r="695" spans="2:3" ht="12.75">
      <c r="B695" s="142"/>
      <c r="C695" s="142"/>
    </row>
    <row r="696" spans="2:3" ht="12.75">
      <c r="B696" s="142"/>
      <c r="C696" s="142"/>
    </row>
    <row r="697" spans="2:3" ht="12.75">
      <c r="B697" s="142"/>
      <c r="C697" s="142"/>
    </row>
    <row r="698" spans="2:3" ht="12.75">
      <c r="B698" s="142"/>
      <c r="C698" s="142"/>
    </row>
    <row r="699" spans="2:3" ht="12.75">
      <c r="B699" s="142"/>
      <c r="C699" s="142"/>
    </row>
    <row r="700" spans="2:3" ht="12.75">
      <c r="B700" s="142"/>
      <c r="C700" s="142"/>
    </row>
    <row r="701" spans="2:3" ht="12.75">
      <c r="B701" s="142"/>
      <c r="C701" s="142"/>
    </row>
    <row r="702" spans="2:3" ht="12.75">
      <c r="B702" s="142"/>
      <c r="C702" s="142"/>
    </row>
    <row r="703" spans="2:3" ht="12.75">
      <c r="B703" s="142"/>
      <c r="C703" s="142"/>
    </row>
    <row r="704" spans="2:3" ht="12.75">
      <c r="B704" s="142"/>
      <c r="C704" s="142"/>
    </row>
    <row r="705" spans="2:3" ht="12.75">
      <c r="B705" s="142"/>
      <c r="C705" s="142"/>
    </row>
    <row r="706" spans="2:3" ht="12.75">
      <c r="B706" s="142"/>
      <c r="C706" s="142"/>
    </row>
    <row r="707" spans="2:3" ht="12.75">
      <c r="B707" s="142"/>
      <c r="C707" s="142"/>
    </row>
    <row r="708" spans="2:3" ht="12.75">
      <c r="B708" s="142"/>
      <c r="C708" s="142"/>
    </row>
    <row r="709" spans="2:3" ht="12.75">
      <c r="B709" s="142"/>
      <c r="C709" s="142"/>
    </row>
    <row r="710" spans="2:3" ht="12.75">
      <c r="B710" s="142"/>
      <c r="C710" s="142"/>
    </row>
    <row r="711" spans="2:3" ht="12.75">
      <c r="B711" s="142"/>
      <c r="C711" s="142"/>
    </row>
    <row r="712" spans="2:3" ht="12.75">
      <c r="B712" s="142"/>
      <c r="C712" s="142"/>
    </row>
    <row r="713" spans="2:3" ht="12.75">
      <c r="B713" s="142"/>
      <c r="C713" s="142"/>
    </row>
    <row r="714" spans="2:3" ht="12.75">
      <c r="B714" s="142"/>
      <c r="C714" s="142"/>
    </row>
    <row r="715" spans="2:3" ht="12.75">
      <c r="B715" s="142"/>
      <c r="C715" s="142"/>
    </row>
    <row r="716" spans="2:3" ht="12.75">
      <c r="B716" s="142"/>
      <c r="C716" s="142"/>
    </row>
    <row r="717" spans="2:3" ht="12.75">
      <c r="B717" s="142"/>
      <c r="C717" s="142"/>
    </row>
    <row r="718" spans="2:3" ht="12.75">
      <c r="B718" s="142"/>
      <c r="C718" s="142"/>
    </row>
    <row r="719" spans="2:3" ht="12.75">
      <c r="B719" s="142"/>
      <c r="C719" s="142"/>
    </row>
    <row r="720" spans="2:3" ht="12.75">
      <c r="B720" s="142"/>
      <c r="C720" s="142"/>
    </row>
    <row r="721" spans="2:3" ht="12.75">
      <c r="B721" s="142"/>
      <c r="C721" s="142"/>
    </row>
    <row r="722" spans="2:3" ht="12.75">
      <c r="B722" s="142"/>
      <c r="C722" s="142"/>
    </row>
    <row r="723" spans="2:3" ht="12.75">
      <c r="B723" s="142"/>
      <c r="C723" s="142"/>
    </row>
    <row r="724" spans="2:3" ht="12.75">
      <c r="B724" s="142"/>
      <c r="C724" s="142"/>
    </row>
    <row r="725" spans="2:3" ht="12.75">
      <c r="B725" s="142"/>
      <c r="C725" s="142"/>
    </row>
    <row r="726" spans="2:3" ht="12.75">
      <c r="B726" s="142"/>
      <c r="C726" s="142"/>
    </row>
    <row r="727" spans="2:3" ht="12.75">
      <c r="B727" s="142"/>
      <c r="C727" s="142"/>
    </row>
    <row r="728" spans="2:3" ht="12.75">
      <c r="B728" s="142"/>
      <c r="C728" s="142"/>
    </row>
    <row r="729" spans="2:3" ht="12.75">
      <c r="B729" s="142"/>
      <c r="C729" s="142"/>
    </row>
    <row r="730" spans="2:3" ht="12.75">
      <c r="B730" s="142"/>
      <c r="C730" s="142"/>
    </row>
    <row r="731" spans="2:3" ht="12.75">
      <c r="B731" s="142"/>
      <c r="C731" s="142"/>
    </row>
    <row r="732" spans="2:3" ht="12.75">
      <c r="B732" s="142"/>
      <c r="C732" s="142"/>
    </row>
    <row r="733" spans="2:3" ht="12.75">
      <c r="B733" s="142"/>
      <c r="C733" s="142"/>
    </row>
    <row r="734" spans="2:3" ht="12.75">
      <c r="B734" s="142"/>
      <c r="C734" s="142"/>
    </row>
    <row r="735" spans="2:3" ht="12.75">
      <c r="B735" s="142"/>
      <c r="C735" s="142"/>
    </row>
    <row r="736" spans="2:3" ht="12.75">
      <c r="B736" s="142"/>
      <c r="C736" s="142"/>
    </row>
    <row r="737" spans="2:3" ht="12.75">
      <c r="B737" s="142"/>
      <c r="C737" s="142"/>
    </row>
    <row r="738" spans="2:3" ht="12.75">
      <c r="B738" s="142"/>
      <c r="C738" s="142"/>
    </row>
    <row r="739" spans="2:3" ht="12.75">
      <c r="B739" s="142"/>
      <c r="C739" s="142"/>
    </row>
    <row r="740" spans="2:3" ht="12.75">
      <c r="B740" s="142"/>
      <c r="C740" s="142"/>
    </row>
    <row r="741" spans="2:3" ht="12.75">
      <c r="B741" s="142"/>
      <c r="C741" s="142"/>
    </row>
    <row r="742" spans="2:3" ht="12.75">
      <c r="B742" s="142"/>
      <c r="C742" s="142"/>
    </row>
    <row r="743" spans="2:3" ht="12.75">
      <c r="B743" s="142"/>
      <c r="C743" s="142"/>
    </row>
    <row r="744" spans="2:3" ht="12.75">
      <c r="B744" s="142"/>
      <c r="C744" s="142"/>
    </row>
    <row r="745" spans="2:3" ht="12.75">
      <c r="B745" s="142"/>
      <c r="C745" s="142"/>
    </row>
    <row r="746" spans="2:3" ht="12.75">
      <c r="B746" s="142"/>
      <c r="C746" s="142"/>
    </row>
    <row r="747" spans="2:3" ht="12.75">
      <c r="B747" s="142"/>
      <c r="C747" s="142"/>
    </row>
    <row r="748" spans="2:3" ht="12.75">
      <c r="B748" s="142"/>
      <c r="C748" s="142"/>
    </row>
    <row r="749" spans="2:3" ht="12.75">
      <c r="B749" s="142"/>
      <c r="C749" s="142"/>
    </row>
    <row r="750" spans="2:3" ht="12.75">
      <c r="B750" s="142"/>
      <c r="C750" s="142"/>
    </row>
    <row r="751" spans="2:3" ht="12.75">
      <c r="B751" s="142"/>
      <c r="C751" s="142"/>
    </row>
    <row r="752" spans="2:3" ht="12.75">
      <c r="B752" s="142"/>
      <c r="C752" s="142"/>
    </row>
    <row r="753" spans="2:3" ht="12.75">
      <c r="B753" s="142"/>
      <c r="C753" s="142"/>
    </row>
    <row r="754" spans="2:3" ht="12.75">
      <c r="B754" s="142"/>
      <c r="C754" s="142"/>
    </row>
    <row r="755" spans="2:3" ht="12.75">
      <c r="B755" s="142"/>
      <c r="C755" s="142"/>
    </row>
    <row r="756" spans="2:3" ht="12.75">
      <c r="B756" s="142"/>
      <c r="C756" s="142"/>
    </row>
    <row r="757" spans="2:3" ht="12.75">
      <c r="B757" s="142"/>
      <c r="C757" s="142"/>
    </row>
    <row r="758" spans="2:3" ht="12.75">
      <c r="B758" s="142"/>
      <c r="C758" s="142"/>
    </row>
    <row r="759" spans="2:3" ht="12.75">
      <c r="B759" s="142"/>
      <c r="C759" s="142"/>
    </row>
    <row r="760" spans="2:3" ht="12.75">
      <c r="B760" s="142"/>
      <c r="C760" s="142"/>
    </row>
    <row r="761" spans="2:3" ht="12.75">
      <c r="B761" s="142"/>
      <c r="C761" s="142"/>
    </row>
    <row r="762" spans="2:3" ht="12.75">
      <c r="B762" s="142"/>
      <c r="C762" s="142"/>
    </row>
    <row r="763" spans="2:3" ht="12.75">
      <c r="B763" s="142"/>
      <c r="C763" s="142"/>
    </row>
    <row r="764" spans="2:3" ht="12.75">
      <c r="B764" s="142"/>
      <c r="C764" s="142"/>
    </row>
    <row r="765" spans="2:3" ht="12.75">
      <c r="B765" s="142"/>
      <c r="C765" s="142"/>
    </row>
    <row r="766" spans="2:3" ht="12.75">
      <c r="B766" s="142"/>
      <c r="C766" s="142"/>
    </row>
    <row r="767" spans="2:3" ht="12.75">
      <c r="B767" s="142"/>
      <c r="C767" s="142"/>
    </row>
    <row r="768" spans="2:3" ht="12.75">
      <c r="B768" s="142"/>
      <c r="C768" s="142"/>
    </row>
    <row r="769" spans="2:3" ht="12.75">
      <c r="B769" s="142"/>
      <c r="C769" s="142"/>
    </row>
    <row r="770" spans="2:3" ht="12.75">
      <c r="B770" s="142"/>
      <c r="C770" s="142"/>
    </row>
    <row r="771" spans="2:3" ht="12.75">
      <c r="B771" s="142"/>
      <c r="C771" s="142"/>
    </row>
    <row r="772" spans="2:3" ht="12.75">
      <c r="B772" s="142"/>
      <c r="C772" s="142"/>
    </row>
    <row r="773" spans="2:3" ht="12.75">
      <c r="B773" s="142"/>
      <c r="C773" s="142"/>
    </row>
    <row r="774" spans="2:3" ht="12.75">
      <c r="B774" s="142"/>
      <c r="C774" s="142"/>
    </row>
    <row r="775" spans="2:3" ht="12.75">
      <c r="B775" s="142"/>
      <c r="C775" s="142"/>
    </row>
    <row r="776" spans="2:3" ht="12.75">
      <c r="B776" s="142"/>
      <c r="C776" s="142"/>
    </row>
    <row r="777" spans="2:3" ht="12.75">
      <c r="B777" s="142"/>
      <c r="C777" s="142"/>
    </row>
    <row r="778" spans="2:3" ht="12.75">
      <c r="B778" s="142"/>
      <c r="C778" s="142"/>
    </row>
    <row r="779" spans="2:3" ht="12.75">
      <c r="B779" s="142"/>
      <c r="C779" s="142"/>
    </row>
    <row r="780" spans="2:3" ht="12.75">
      <c r="B780" s="142"/>
      <c r="C780" s="142"/>
    </row>
    <row r="781" spans="2:3" ht="12.75">
      <c r="B781" s="142"/>
      <c r="C781" s="142"/>
    </row>
    <row r="782" spans="2:3" ht="12.75">
      <c r="B782" s="142"/>
      <c r="C782" s="142"/>
    </row>
    <row r="783" spans="2:3" ht="12.75">
      <c r="B783" s="142"/>
      <c r="C783" s="142"/>
    </row>
    <row r="784" spans="2:3" ht="12.75">
      <c r="B784" s="142"/>
      <c r="C784" s="142"/>
    </row>
    <row r="785" spans="2:3" ht="12.75">
      <c r="B785" s="142"/>
      <c r="C785" s="142"/>
    </row>
    <row r="786" spans="2:3" ht="12.75">
      <c r="B786" s="142"/>
      <c r="C786" s="142"/>
    </row>
    <row r="787" spans="2:3" ht="12.75">
      <c r="B787" s="142"/>
      <c r="C787" s="142"/>
    </row>
    <row r="788" spans="2:3" ht="12.75">
      <c r="B788" s="142"/>
      <c r="C788" s="142"/>
    </row>
    <row r="789" spans="2:3" ht="12.75">
      <c r="B789" s="142"/>
      <c r="C789" s="142"/>
    </row>
    <row r="790" spans="2:3" ht="12.75">
      <c r="B790" s="142"/>
      <c r="C790" s="142"/>
    </row>
    <row r="791" spans="2:3" ht="12.75">
      <c r="B791" s="142"/>
      <c r="C791" s="142"/>
    </row>
    <row r="792" spans="2:3" ht="12.75">
      <c r="B792" s="142"/>
      <c r="C792" s="142"/>
    </row>
    <row r="793" spans="2:3" ht="12.75">
      <c r="B793" s="142"/>
      <c r="C793" s="142"/>
    </row>
    <row r="794" spans="2:3" ht="12.75">
      <c r="B794" s="142"/>
      <c r="C794" s="142"/>
    </row>
    <row r="795" spans="2:3" ht="12.75">
      <c r="B795" s="142"/>
      <c r="C795" s="142"/>
    </row>
    <row r="796" spans="2:3" ht="12.75">
      <c r="B796" s="142"/>
      <c r="C796" s="142"/>
    </row>
    <row r="797" spans="2:3" ht="12.75">
      <c r="B797" s="142"/>
      <c r="C797" s="142"/>
    </row>
    <row r="798" spans="2:3" ht="12.75">
      <c r="B798" s="142"/>
      <c r="C798" s="142"/>
    </row>
    <row r="799" spans="2:3" ht="12.75">
      <c r="B799" s="142"/>
      <c r="C799" s="142"/>
    </row>
    <row r="800" spans="2:3" ht="12.75">
      <c r="B800" s="142"/>
      <c r="C800" s="142"/>
    </row>
    <row r="801" spans="2:3" ht="12.75">
      <c r="B801" s="142"/>
      <c r="C801" s="142"/>
    </row>
    <row r="802" spans="2:3" ht="12.75">
      <c r="B802" s="142"/>
      <c r="C802" s="142"/>
    </row>
    <row r="803" spans="2:3" ht="12.75">
      <c r="B803" s="142"/>
      <c r="C803" s="142"/>
    </row>
    <row r="804" spans="2:3" ht="12.75">
      <c r="B804" s="142"/>
      <c r="C804" s="142"/>
    </row>
    <row r="805" spans="2:3" ht="12.75">
      <c r="B805" s="142"/>
      <c r="C805" s="142"/>
    </row>
    <row r="806" spans="2:3" ht="12.75">
      <c r="B806" s="142"/>
      <c r="C806" s="142"/>
    </row>
    <row r="807" spans="2:3" ht="12.75">
      <c r="B807" s="142"/>
      <c r="C807" s="142"/>
    </row>
    <row r="808" spans="2:3" ht="12.75">
      <c r="B808" s="142"/>
      <c r="C808" s="142"/>
    </row>
    <row r="809" spans="2:3" ht="12.75">
      <c r="B809" s="142"/>
      <c r="C809" s="142"/>
    </row>
    <row r="810" spans="2:3" ht="12.75">
      <c r="B810" s="142"/>
      <c r="C810" s="142"/>
    </row>
    <row r="811" spans="2:3" ht="12.75">
      <c r="B811" s="142"/>
      <c r="C811" s="142"/>
    </row>
    <row r="812" spans="2:3" ht="12.75">
      <c r="B812" s="142"/>
      <c r="C812" s="142"/>
    </row>
    <row r="813" spans="2:3" ht="12.75">
      <c r="B813" s="142"/>
      <c r="C813" s="142"/>
    </row>
    <row r="814" spans="2:3" ht="12.75">
      <c r="B814" s="142"/>
      <c r="C814" s="142"/>
    </row>
    <row r="815" spans="2:3" ht="12.75">
      <c r="B815" s="142"/>
      <c r="C815" s="142"/>
    </row>
    <row r="816" spans="2:3" ht="12.75">
      <c r="B816" s="142"/>
      <c r="C816" s="142"/>
    </row>
    <row r="817" spans="2:3" ht="12.75">
      <c r="B817" s="142"/>
      <c r="C817" s="142"/>
    </row>
    <row r="818" spans="2:3" ht="12.75">
      <c r="B818" s="142"/>
      <c r="C818" s="142"/>
    </row>
    <row r="819" spans="2:3" ht="12.75">
      <c r="B819" s="142"/>
      <c r="C819" s="142"/>
    </row>
    <row r="820" spans="2:3" ht="12.75">
      <c r="B820" s="142"/>
      <c r="C820" s="142"/>
    </row>
    <row r="821" spans="2:3" ht="12.75">
      <c r="B821" s="142"/>
      <c r="C821" s="142"/>
    </row>
    <row r="822" spans="2:3" ht="12.75">
      <c r="B822" s="142"/>
      <c r="C822" s="142"/>
    </row>
    <row r="823" spans="2:3" ht="12.75">
      <c r="B823" s="142"/>
      <c r="C823" s="142"/>
    </row>
    <row r="824" spans="2:3" ht="12.75">
      <c r="B824" s="142"/>
      <c r="C824" s="142"/>
    </row>
    <row r="825" spans="2:3" ht="12.75">
      <c r="B825" s="142"/>
      <c r="C825" s="142"/>
    </row>
    <row r="826" spans="2:3" ht="12.75">
      <c r="B826" s="142"/>
      <c r="C826" s="142"/>
    </row>
    <row r="827" spans="2:3" ht="12.75">
      <c r="B827" s="142"/>
      <c r="C827" s="142"/>
    </row>
    <row r="828" spans="2:3" ht="12.75">
      <c r="B828" s="142"/>
      <c r="C828" s="142"/>
    </row>
    <row r="829" spans="2:3" ht="12.75">
      <c r="B829" s="142"/>
      <c r="C829" s="142"/>
    </row>
    <row r="830" spans="2:3" ht="12.75">
      <c r="B830" s="142"/>
      <c r="C830" s="142"/>
    </row>
    <row r="831" spans="2:3" ht="12.75">
      <c r="B831" s="142"/>
      <c r="C831" s="142"/>
    </row>
    <row r="832" spans="2:3" ht="12.75">
      <c r="B832" s="142"/>
      <c r="C832" s="142"/>
    </row>
    <row r="833" spans="2:3" ht="12.75">
      <c r="B833" s="142"/>
      <c r="C833" s="142"/>
    </row>
    <row r="834" spans="2:3" ht="12.75">
      <c r="B834" s="142"/>
      <c r="C834" s="142"/>
    </row>
    <row r="835" spans="2:3" ht="12.75">
      <c r="B835" s="142"/>
      <c r="C835" s="142"/>
    </row>
    <row r="836" spans="2:3" ht="12.75">
      <c r="B836" s="142"/>
      <c r="C836" s="142"/>
    </row>
    <row r="837" spans="2:3" ht="12.75">
      <c r="B837" s="142"/>
      <c r="C837" s="142"/>
    </row>
    <row r="838" spans="2:3" ht="12.75">
      <c r="B838" s="142"/>
      <c r="C838" s="142"/>
    </row>
    <row r="839" spans="2:3" ht="12.75">
      <c r="B839" s="142"/>
      <c r="C839" s="142"/>
    </row>
    <row r="840" spans="2:3" ht="12.75">
      <c r="B840" s="142"/>
      <c r="C840" s="142"/>
    </row>
    <row r="841" spans="2:3" ht="12.75">
      <c r="B841" s="142"/>
      <c r="C841" s="142"/>
    </row>
    <row r="842" spans="2:3" ht="12.75">
      <c r="B842" s="142"/>
      <c r="C842" s="142"/>
    </row>
    <row r="843" spans="2:3" ht="12.75">
      <c r="B843" s="142"/>
      <c r="C843" s="142"/>
    </row>
    <row r="844" spans="2:3" ht="12.75">
      <c r="B844" s="142"/>
      <c r="C844" s="142"/>
    </row>
    <row r="845" spans="2:3" ht="12.75">
      <c r="B845" s="142"/>
      <c r="C845" s="142"/>
    </row>
    <row r="846" spans="2:3" ht="12.75">
      <c r="B846" s="142"/>
      <c r="C846" s="142"/>
    </row>
    <row r="847" spans="2:3" ht="12.75">
      <c r="B847" s="142"/>
      <c r="C847" s="142"/>
    </row>
    <row r="848" spans="2:3" ht="12.75">
      <c r="B848" s="142"/>
      <c r="C848" s="142"/>
    </row>
    <row r="849" spans="2:3" ht="12.75">
      <c r="B849" s="142"/>
      <c r="C849" s="142"/>
    </row>
    <row r="850" spans="2:3" ht="12.75">
      <c r="B850" s="142"/>
      <c r="C850" s="142"/>
    </row>
    <row r="851" spans="2:3" ht="12.75">
      <c r="B851" s="142"/>
      <c r="C851" s="142"/>
    </row>
    <row r="852" spans="2:3" ht="12.75">
      <c r="B852" s="142"/>
      <c r="C852" s="142"/>
    </row>
    <row r="853" spans="2:3" ht="12.75">
      <c r="B853" s="142"/>
      <c r="C853" s="142"/>
    </row>
    <row r="854" spans="2:3" ht="12.75">
      <c r="B854" s="142"/>
      <c r="C854" s="142"/>
    </row>
    <row r="855" spans="2:3" ht="12.75">
      <c r="B855" s="142"/>
      <c r="C855" s="142"/>
    </row>
    <row r="856" spans="2:3" ht="12.75">
      <c r="B856" s="142"/>
      <c r="C856" s="142"/>
    </row>
    <row r="857" spans="2:3" ht="12.75">
      <c r="B857" s="142"/>
      <c r="C857" s="142"/>
    </row>
    <row r="858" spans="2:3" ht="12.75">
      <c r="B858" s="142"/>
      <c r="C858" s="142"/>
    </row>
    <row r="859" spans="2:3" ht="12.75">
      <c r="B859" s="142"/>
      <c r="C859" s="142"/>
    </row>
    <row r="860" spans="2:3" ht="12.75">
      <c r="B860" s="142"/>
      <c r="C860" s="142"/>
    </row>
    <row r="861" spans="2:3" ht="12.75">
      <c r="B861" s="142"/>
      <c r="C861" s="142"/>
    </row>
    <row r="862" spans="2:3" ht="12.75">
      <c r="B862" s="142"/>
      <c r="C862" s="142"/>
    </row>
    <row r="863" spans="2:3" ht="12.75">
      <c r="B863" s="142"/>
      <c r="C863" s="142"/>
    </row>
    <row r="864" spans="2:3" ht="12.75">
      <c r="B864" s="142"/>
      <c r="C864" s="142"/>
    </row>
    <row r="865" spans="2:3" ht="12.75">
      <c r="B865" s="142"/>
      <c r="C865" s="142"/>
    </row>
    <row r="866" spans="2:3" ht="12.75">
      <c r="B866" s="142"/>
      <c r="C866" s="142"/>
    </row>
    <row r="867" spans="2:3" ht="12.75">
      <c r="B867" s="142"/>
      <c r="C867" s="142"/>
    </row>
    <row r="868" spans="2:3" ht="12.75">
      <c r="B868" s="142"/>
      <c r="C868" s="142"/>
    </row>
    <row r="869" spans="2:3" ht="12.75">
      <c r="B869" s="142"/>
      <c r="C869" s="142"/>
    </row>
    <row r="870" spans="2:3" ht="12.75">
      <c r="B870" s="142"/>
      <c r="C870" s="142"/>
    </row>
    <row r="871" spans="2:3" ht="12.75">
      <c r="B871" s="142"/>
      <c r="C871" s="142"/>
    </row>
    <row r="872" spans="2:3" ht="12.75">
      <c r="B872" s="142"/>
      <c r="C872" s="142"/>
    </row>
    <row r="873" spans="2:3" ht="12.75">
      <c r="B873" s="142"/>
      <c r="C873" s="142"/>
    </row>
    <row r="874" spans="2:3" ht="12.75">
      <c r="B874" s="142"/>
      <c r="C874" s="142"/>
    </row>
    <row r="875" spans="2:3" ht="12.75">
      <c r="B875" s="142"/>
      <c r="C875" s="142"/>
    </row>
    <row r="876" spans="2:3" ht="12.75">
      <c r="B876" s="142"/>
      <c r="C876" s="142"/>
    </row>
    <row r="877" spans="2:3" ht="12.75">
      <c r="B877" s="142"/>
      <c r="C877" s="142"/>
    </row>
    <row r="878" spans="2:3" ht="12.75">
      <c r="B878" s="142"/>
      <c r="C878" s="142"/>
    </row>
    <row r="879" spans="2:3" ht="12.75">
      <c r="B879" s="142"/>
      <c r="C879" s="142"/>
    </row>
    <row r="880" spans="2:3" ht="12.75">
      <c r="B880" s="142"/>
      <c r="C880" s="142"/>
    </row>
    <row r="881" spans="2:3" ht="12.75">
      <c r="B881" s="142"/>
      <c r="C881" s="142"/>
    </row>
    <row r="882" spans="2:3" ht="12.75">
      <c r="B882" s="142"/>
      <c r="C882" s="142"/>
    </row>
    <row r="883" spans="2:3" ht="12.75">
      <c r="B883" s="142"/>
      <c r="C883" s="142"/>
    </row>
    <row r="884" spans="2:3" ht="12.75">
      <c r="B884" s="142"/>
      <c r="C884" s="142"/>
    </row>
    <row r="885" spans="2:3" ht="12.75">
      <c r="B885" s="142"/>
      <c r="C885" s="142"/>
    </row>
    <row r="886" spans="2:3" ht="12.75">
      <c r="B886" s="142"/>
      <c r="C886" s="142"/>
    </row>
    <row r="887" spans="2:3" ht="12.75">
      <c r="B887" s="142"/>
      <c r="C887" s="142"/>
    </row>
    <row r="888" spans="2:3" ht="12.75">
      <c r="B888" s="142"/>
      <c r="C888" s="142"/>
    </row>
    <row r="889" spans="2:3" ht="12.75">
      <c r="B889" s="142"/>
      <c r="C889" s="142"/>
    </row>
    <row r="890" spans="2:3" ht="12.75">
      <c r="B890" s="142"/>
      <c r="C890" s="142"/>
    </row>
    <row r="891" spans="2:3" ht="12.75">
      <c r="B891" s="142"/>
      <c r="C891" s="142"/>
    </row>
    <row r="892" spans="2:3" ht="12.75">
      <c r="B892" s="142"/>
      <c r="C892" s="142"/>
    </row>
    <row r="893" spans="2:3" ht="12.75">
      <c r="B893" s="142"/>
      <c r="C893" s="142"/>
    </row>
    <row r="894" spans="2:3" ht="12.75">
      <c r="B894" s="142"/>
      <c r="C894" s="142"/>
    </row>
    <row r="895" spans="2:3" ht="12.75">
      <c r="B895" s="142"/>
      <c r="C895" s="142"/>
    </row>
    <row r="896" spans="2:3" ht="12.75">
      <c r="B896" s="142"/>
      <c r="C896" s="142"/>
    </row>
    <row r="897" spans="2:3" ht="12.75">
      <c r="B897" s="142"/>
      <c r="C897" s="142"/>
    </row>
    <row r="898" spans="2:3" ht="12.75">
      <c r="B898" s="142"/>
      <c r="C898" s="142"/>
    </row>
    <row r="899" spans="2:3" ht="12.75">
      <c r="B899" s="142"/>
      <c r="C899" s="142"/>
    </row>
    <row r="900" spans="2:3" ht="12.75">
      <c r="B900" s="142"/>
      <c r="C900" s="142"/>
    </row>
    <row r="901" spans="2:3" ht="12.75">
      <c r="B901" s="142"/>
      <c r="C901" s="142"/>
    </row>
    <row r="902" spans="2:3" ht="12.75">
      <c r="B902" s="142"/>
      <c r="C902" s="142"/>
    </row>
    <row r="903" spans="2:3" ht="12.75">
      <c r="B903" s="142"/>
      <c r="C903" s="142"/>
    </row>
    <row r="904" spans="2:3" ht="12.75">
      <c r="B904" s="142"/>
      <c r="C904" s="142"/>
    </row>
    <row r="905" spans="2:3" ht="12.75">
      <c r="B905" s="142"/>
      <c r="C905" s="142"/>
    </row>
    <row r="906" spans="2:3" ht="12.75">
      <c r="B906" s="142"/>
      <c r="C906" s="142"/>
    </row>
    <row r="907" spans="2:3" ht="12.75">
      <c r="B907" s="142"/>
      <c r="C907" s="142"/>
    </row>
    <row r="908" spans="2:3" ht="12.75">
      <c r="B908" s="142"/>
      <c r="C908" s="142"/>
    </row>
    <row r="909" spans="2:3" ht="12.75">
      <c r="B909" s="142"/>
      <c r="C909" s="142"/>
    </row>
    <row r="910" spans="2:3" ht="12.75">
      <c r="B910" s="142"/>
      <c r="C910" s="142"/>
    </row>
    <row r="911" spans="2:3" ht="12.75">
      <c r="B911" s="142"/>
      <c r="C911" s="142"/>
    </row>
    <row r="912" spans="2:3" ht="12.75">
      <c r="B912" s="142"/>
      <c r="C912" s="142"/>
    </row>
    <row r="913" spans="2:3" ht="12.75">
      <c r="B913" s="142"/>
      <c r="C913" s="142"/>
    </row>
    <row r="914" spans="2:3" ht="12.75">
      <c r="B914" s="142"/>
      <c r="C914" s="142"/>
    </row>
    <row r="915" spans="2:3" ht="12.75">
      <c r="B915" s="142"/>
      <c r="C915" s="142"/>
    </row>
    <row r="916" spans="2:3" ht="12.75">
      <c r="B916" s="142"/>
      <c r="C916" s="142"/>
    </row>
    <row r="917" spans="2:3" ht="12.75">
      <c r="B917" s="142"/>
      <c r="C917" s="142"/>
    </row>
    <row r="918" spans="2:3" ht="12.75">
      <c r="B918" s="142"/>
      <c r="C918" s="142"/>
    </row>
    <row r="919" spans="2:3" ht="12.75">
      <c r="B919" s="142"/>
      <c r="C919" s="142"/>
    </row>
    <row r="920" spans="2:3" ht="12.75">
      <c r="B920" s="142"/>
      <c r="C920" s="142"/>
    </row>
    <row r="921" spans="2:3" ht="12.75">
      <c r="B921" s="142"/>
      <c r="C921" s="142"/>
    </row>
    <row r="922" spans="2:3" ht="12.75">
      <c r="B922" s="142"/>
      <c r="C922" s="142"/>
    </row>
    <row r="923" spans="2:3" ht="12.75">
      <c r="B923" s="142"/>
      <c r="C923" s="142"/>
    </row>
    <row r="924" spans="2:3" ht="12.75">
      <c r="B924" s="142"/>
      <c r="C924" s="142"/>
    </row>
    <row r="925" spans="2:3" ht="12.75">
      <c r="B925" s="142"/>
      <c r="C925" s="142"/>
    </row>
    <row r="926" spans="2:3" ht="12.75">
      <c r="B926" s="142"/>
      <c r="C926" s="142"/>
    </row>
    <row r="927" spans="2:3" ht="12.75">
      <c r="B927" s="142"/>
      <c r="C927" s="142"/>
    </row>
    <row r="928" spans="2:3" ht="12.75">
      <c r="B928" s="142"/>
      <c r="C928" s="142"/>
    </row>
    <row r="929" spans="2:3" ht="12.75">
      <c r="B929" s="142"/>
      <c r="C929" s="142"/>
    </row>
    <row r="930" spans="2:3" ht="12.75">
      <c r="B930" s="142"/>
      <c r="C930" s="142"/>
    </row>
    <row r="931" spans="2:3" ht="12.75">
      <c r="B931" s="142"/>
      <c r="C931" s="142"/>
    </row>
    <row r="932" spans="2:3" ht="12.75">
      <c r="B932" s="142"/>
      <c r="C932" s="142"/>
    </row>
    <row r="933" spans="2:3" ht="12.75">
      <c r="B933" s="142"/>
      <c r="C933" s="142"/>
    </row>
    <row r="934" spans="2:3" ht="12.75">
      <c r="B934" s="142"/>
      <c r="C934" s="142"/>
    </row>
    <row r="935" spans="2:3" ht="12.75">
      <c r="B935" s="142"/>
      <c r="C935" s="142"/>
    </row>
    <row r="936" spans="2:3" ht="12.75">
      <c r="B936" s="142"/>
      <c r="C936" s="142"/>
    </row>
    <row r="937" spans="2:3" ht="12.75">
      <c r="B937" s="142"/>
      <c r="C937" s="142"/>
    </row>
    <row r="938" spans="2:3" ht="12.75">
      <c r="B938" s="142"/>
      <c r="C938" s="142"/>
    </row>
    <row r="939" spans="2:3" ht="12.75">
      <c r="B939" s="142"/>
      <c r="C939" s="142"/>
    </row>
    <row r="940" spans="2:3" ht="12.75">
      <c r="B940" s="142"/>
      <c r="C940" s="142"/>
    </row>
    <row r="941" spans="2:3" ht="12.75">
      <c r="B941" s="142"/>
      <c r="C941" s="142"/>
    </row>
    <row r="942" spans="2:3" ht="12.75">
      <c r="B942" s="142"/>
      <c r="C942" s="142"/>
    </row>
    <row r="943" spans="2:3" ht="12.75">
      <c r="B943" s="142"/>
      <c r="C943" s="142"/>
    </row>
    <row r="944" spans="2:3" ht="12.75">
      <c r="B944" s="142"/>
      <c r="C944" s="142"/>
    </row>
    <row r="945" spans="2:3" ht="12.75">
      <c r="B945" s="142"/>
      <c r="C945" s="142"/>
    </row>
    <row r="946" spans="2:3" ht="12.75">
      <c r="B946" s="142"/>
      <c r="C946" s="142"/>
    </row>
    <row r="947" spans="2:3" ht="12.75">
      <c r="B947" s="142"/>
      <c r="C947" s="142"/>
    </row>
    <row r="948" spans="2:3" ht="12.75">
      <c r="B948" s="142"/>
      <c r="C948" s="142"/>
    </row>
    <row r="949" spans="2:3" ht="12.75">
      <c r="B949" s="142"/>
      <c r="C949" s="142"/>
    </row>
    <row r="950" spans="2:3" ht="12.75">
      <c r="B950" s="142"/>
      <c r="C950" s="142"/>
    </row>
    <row r="951" spans="2:3" ht="12.75">
      <c r="B951" s="142"/>
      <c r="C951" s="142"/>
    </row>
    <row r="952" spans="2:3" ht="12.75">
      <c r="B952" s="142"/>
      <c r="C952" s="142"/>
    </row>
    <row r="953" spans="2:3" ht="12.75">
      <c r="B953" s="142"/>
      <c r="C953" s="142"/>
    </row>
    <row r="954" spans="2:3" ht="12.75">
      <c r="B954" s="142"/>
      <c r="C954" s="142"/>
    </row>
    <row r="955" spans="2:3" ht="12.75">
      <c r="B955" s="142"/>
      <c r="C955" s="142"/>
    </row>
    <row r="956" spans="2:3" ht="12.75">
      <c r="B956" s="142"/>
      <c r="C956" s="142"/>
    </row>
    <row r="957" spans="2:3" ht="12.75">
      <c r="B957" s="142"/>
      <c r="C957" s="142"/>
    </row>
    <row r="958" spans="2:3" ht="12.75">
      <c r="B958" s="142"/>
      <c r="C958" s="142"/>
    </row>
    <row r="959" spans="2:3" ht="12.75">
      <c r="B959" s="142"/>
      <c r="C959" s="142"/>
    </row>
    <row r="960" spans="2:3" ht="12.75">
      <c r="B960" s="142"/>
      <c r="C960" s="142"/>
    </row>
    <row r="961" spans="2:3" ht="12.75">
      <c r="B961" s="142"/>
      <c r="C961" s="142"/>
    </row>
    <row r="962" spans="2:3" ht="12.75">
      <c r="B962" s="142"/>
      <c r="C962" s="142"/>
    </row>
    <row r="963" spans="2:3" ht="12.75">
      <c r="B963" s="142"/>
      <c r="C963" s="142"/>
    </row>
    <row r="964" spans="2:3" ht="12.75">
      <c r="B964" s="142"/>
      <c r="C964" s="142"/>
    </row>
    <row r="965" spans="2:3" ht="12.75">
      <c r="B965" s="142"/>
      <c r="C965" s="142"/>
    </row>
    <row r="966" spans="2:3" ht="12.75">
      <c r="B966" s="142"/>
      <c r="C966" s="142"/>
    </row>
    <row r="967" spans="2:3" ht="12.75">
      <c r="B967" s="142"/>
      <c r="C967" s="142"/>
    </row>
    <row r="968" spans="2:3" ht="12.75">
      <c r="B968" s="142"/>
      <c r="C968" s="142"/>
    </row>
    <row r="969" spans="2:3" ht="12.75">
      <c r="B969" s="142"/>
      <c r="C969" s="142"/>
    </row>
    <row r="970" spans="2:3" ht="12.75">
      <c r="B970" s="142"/>
      <c r="C970" s="142"/>
    </row>
    <row r="971" spans="2:3" ht="12.75">
      <c r="B971" s="142"/>
      <c r="C971" s="142"/>
    </row>
    <row r="972" spans="2:3" ht="12.75">
      <c r="B972" s="142"/>
      <c r="C972" s="142"/>
    </row>
    <row r="973" spans="2:3" ht="12.75">
      <c r="B973" s="142"/>
      <c r="C973" s="142"/>
    </row>
    <row r="974" spans="2:3" ht="12.75">
      <c r="B974" s="142"/>
      <c r="C974" s="142"/>
    </row>
    <row r="975" spans="2:3" ht="12.75">
      <c r="B975" s="142"/>
      <c r="C975" s="142"/>
    </row>
    <row r="976" spans="2:3" ht="12.75">
      <c r="B976" s="142"/>
      <c r="C976" s="142"/>
    </row>
    <row r="977" spans="2:3" ht="12.75">
      <c r="B977" s="142"/>
      <c r="C977" s="142"/>
    </row>
    <row r="978" spans="2:3" ht="12.75">
      <c r="B978" s="142"/>
      <c r="C978" s="142"/>
    </row>
    <row r="979" spans="2:3" ht="12.75">
      <c r="B979" s="142"/>
      <c r="C979" s="142"/>
    </row>
    <row r="980" spans="2:3" ht="12.75">
      <c r="B980" s="142"/>
      <c r="C980" s="142"/>
    </row>
    <row r="981" spans="2:3" ht="12.75">
      <c r="B981" s="142"/>
      <c r="C981" s="142"/>
    </row>
    <row r="982" spans="2:3" ht="12.75">
      <c r="B982" s="142"/>
      <c r="C982" s="142"/>
    </row>
    <row r="983" spans="2:3" ht="12.75">
      <c r="B983" s="142"/>
      <c r="C983" s="142"/>
    </row>
    <row r="984" spans="2:3" ht="12.75">
      <c r="B984" s="142"/>
      <c r="C984" s="142"/>
    </row>
    <row r="985" spans="2:3" ht="12.75">
      <c r="B985" s="142"/>
      <c r="C985" s="142"/>
    </row>
    <row r="986" spans="2:3" ht="12.75">
      <c r="B986" s="142"/>
      <c r="C986" s="142"/>
    </row>
    <row r="987" spans="2:3" ht="12.75">
      <c r="B987" s="142"/>
      <c r="C987" s="142"/>
    </row>
    <row r="988" spans="2:3" ht="12.75">
      <c r="B988" s="142"/>
      <c r="C988" s="142"/>
    </row>
    <row r="989" spans="2:3" ht="12.75">
      <c r="B989" s="142"/>
      <c r="C989" s="142"/>
    </row>
    <row r="990" spans="2:3" ht="12.75">
      <c r="B990" s="142"/>
      <c r="C990" s="142"/>
    </row>
    <row r="991" spans="2:3" ht="12.75">
      <c r="B991" s="142"/>
      <c r="C991" s="142"/>
    </row>
    <row r="992" spans="2:3" ht="12.75">
      <c r="B992" s="142"/>
      <c r="C992" s="142"/>
    </row>
    <row r="993" spans="2:3" ht="12.75">
      <c r="B993" s="142"/>
      <c r="C993" s="142"/>
    </row>
    <row r="994" spans="2:3" ht="12.75">
      <c r="B994" s="142"/>
      <c r="C994" s="142"/>
    </row>
    <row r="995" spans="2:3" ht="12.75">
      <c r="B995" s="142"/>
      <c r="C995" s="142"/>
    </row>
    <row r="996" spans="2:3" ht="12.75">
      <c r="B996" s="142"/>
      <c r="C996" s="142"/>
    </row>
    <row r="997" spans="2:3" ht="12.75">
      <c r="B997" s="142"/>
      <c r="C997" s="142"/>
    </row>
    <row r="998" spans="2:3" ht="12.75">
      <c r="B998" s="142"/>
      <c r="C998" s="142"/>
    </row>
    <row r="999" spans="2:3" ht="12.75">
      <c r="B999" s="142"/>
      <c r="C999" s="142"/>
    </row>
    <row r="1000" spans="2:3" ht="12.75">
      <c r="B1000" s="142"/>
      <c r="C1000" s="142"/>
    </row>
    <row r="1001" spans="2:3" ht="12.75">
      <c r="B1001" s="142"/>
      <c r="C1001" s="142"/>
    </row>
    <row r="1002" spans="2:3" ht="12.75">
      <c r="B1002" s="142"/>
      <c r="C1002" s="142"/>
    </row>
    <row r="1003" spans="2:3" ht="12.75">
      <c r="B1003" s="142"/>
      <c r="C1003" s="142"/>
    </row>
    <row r="1004" spans="2:3" ht="12.75">
      <c r="B1004" s="142"/>
      <c r="C1004" s="142"/>
    </row>
    <row r="1005" spans="2:3" ht="12.75">
      <c r="B1005" s="142"/>
      <c r="C1005" s="142"/>
    </row>
    <row r="1006" spans="2:3" ht="12.75">
      <c r="B1006" s="142"/>
      <c r="C1006" s="142"/>
    </row>
    <row r="1007" spans="2:3" ht="12.75">
      <c r="B1007" s="142"/>
      <c r="C1007" s="142"/>
    </row>
    <row r="1008" spans="2:3" ht="12.75">
      <c r="B1008" s="142"/>
      <c r="C1008" s="142"/>
    </row>
    <row r="1009" spans="2:3" ht="12.75">
      <c r="B1009" s="142"/>
      <c r="C1009" s="142"/>
    </row>
    <row r="1010" spans="2:3" ht="12.75">
      <c r="B1010" s="142"/>
      <c r="C1010" s="142"/>
    </row>
    <row r="1011" spans="2:3" ht="12.75">
      <c r="B1011" s="142"/>
      <c r="C1011" s="142"/>
    </row>
    <row r="1012" spans="2:3" ht="12.75">
      <c r="B1012" s="142"/>
      <c r="C1012" s="142"/>
    </row>
    <row r="1013" spans="2:3" ht="12.75">
      <c r="B1013" s="142"/>
      <c r="C1013" s="142"/>
    </row>
    <row r="1014" spans="2:3" ht="12.75">
      <c r="B1014" s="142"/>
      <c r="C1014" s="142"/>
    </row>
    <row r="1015" spans="2:3" ht="12.75">
      <c r="B1015" s="142"/>
      <c r="C1015" s="142"/>
    </row>
    <row r="1016" spans="2:3" ht="12.75">
      <c r="B1016" s="142"/>
      <c r="C1016" s="142"/>
    </row>
    <row r="1017" spans="2:3" ht="12.75">
      <c r="B1017" s="142"/>
      <c r="C1017" s="142"/>
    </row>
    <row r="1018" spans="2:3" ht="12.75">
      <c r="B1018" s="142"/>
      <c r="C1018" s="142"/>
    </row>
    <row r="1019" spans="2:3" ht="12.75">
      <c r="B1019" s="142"/>
      <c r="C1019" s="142"/>
    </row>
    <row r="1020" spans="2:3" ht="12.75">
      <c r="B1020" s="142"/>
      <c r="C1020" s="142"/>
    </row>
    <row r="1021" spans="2:3" ht="12.75">
      <c r="B1021" s="142"/>
      <c r="C1021" s="142"/>
    </row>
    <row r="1022" spans="2:3" ht="12.75">
      <c r="B1022" s="142"/>
      <c r="C1022" s="142"/>
    </row>
    <row r="1023" spans="2:3" ht="12.75">
      <c r="B1023" s="142"/>
      <c r="C1023" s="142"/>
    </row>
    <row r="1024" spans="2:3" ht="12.75">
      <c r="B1024" s="142"/>
      <c r="C1024" s="142"/>
    </row>
    <row r="1025" spans="2:3" ht="12.75">
      <c r="B1025" s="142"/>
      <c r="C1025" s="142"/>
    </row>
    <row r="1026" spans="2:3" ht="12.75">
      <c r="B1026" s="142"/>
      <c r="C1026" s="142"/>
    </row>
    <row r="1027" spans="2:3" ht="12.75">
      <c r="B1027" s="142"/>
      <c r="C1027" s="142"/>
    </row>
    <row r="1028" spans="2:3" ht="12.75">
      <c r="B1028" s="142"/>
      <c r="C1028" s="142"/>
    </row>
    <row r="1029" spans="2:3" ht="12.75">
      <c r="B1029" s="142"/>
      <c r="C1029" s="142"/>
    </row>
    <row r="1030" spans="2:3" ht="12.75">
      <c r="B1030" s="142"/>
      <c r="C1030" s="142"/>
    </row>
    <row r="1031" spans="2:3" ht="12.75">
      <c r="B1031" s="142"/>
      <c r="C1031" s="142"/>
    </row>
    <row r="1032" spans="2:3" ht="12.75">
      <c r="B1032" s="142"/>
      <c r="C1032" s="142"/>
    </row>
    <row r="1033" spans="2:3" ht="12.75">
      <c r="B1033" s="142"/>
      <c r="C1033" s="142"/>
    </row>
    <row r="1034" spans="2:3" ht="12.75">
      <c r="B1034" s="142"/>
      <c r="C1034" s="142"/>
    </row>
    <row r="1035" spans="2:3" ht="12.75">
      <c r="B1035" s="142"/>
      <c r="C1035" s="142"/>
    </row>
    <row r="1036" spans="2:3" ht="12.75">
      <c r="B1036" s="142"/>
      <c r="C1036" s="142"/>
    </row>
    <row r="1037" spans="2:3" ht="12.75">
      <c r="B1037" s="142"/>
      <c r="C1037" s="142"/>
    </row>
    <row r="1038" spans="2:3" ht="12.75">
      <c r="B1038" s="142"/>
      <c r="C1038" s="142"/>
    </row>
    <row r="1039" spans="2:3" ht="12.75">
      <c r="B1039" s="142"/>
      <c r="C1039" s="142"/>
    </row>
    <row r="1040" spans="2:3" ht="12.75">
      <c r="B1040" s="142"/>
      <c r="C1040" s="142"/>
    </row>
    <row r="1041" spans="2:3" ht="12.75">
      <c r="B1041" s="142"/>
      <c r="C1041" s="142"/>
    </row>
    <row r="1042" spans="2:3" ht="12.75">
      <c r="B1042" s="142"/>
      <c r="C1042" s="142"/>
    </row>
    <row r="1043" spans="2:3" ht="12.75">
      <c r="B1043" s="142"/>
      <c r="C1043" s="142"/>
    </row>
    <row r="1044" spans="2:3" ht="12.75">
      <c r="B1044" s="142"/>
      <c r="C1044" s="142"/>
    </row>
    <row r="1045" spans="2:3" ht="12.75">
      <c r="B1045" s="142"/>
      <c r="C1045" s="142"/>
    </row>
    <row r="1046" spans="2:3" ht="12.75">
      <c r="B1046" s="142"/>
      <c r="C1046" s="142"/>
    </row>
    <row r="1047" spans="2:3" ht="12.75">
      <c r="B1047" s="142"/>
      <c r="C1047" s="142"/>
    </row>
    <row r="1048" spans="2:3" ht="12.75">
      <c r="B1048" s="142"/>
      <c r="C1048" s="142"/>
    </row>
    <row r="1049" spans="2:3" ht="12.75">
      <c r="B1049" s="142"/>
      <c r="C1049" s="142"/>
    </row>
    <row r="1050" spans="2:3" ht="12.75">
      <c r="B1050" s="142"/>
      <c r="C1050" s="142"/>
    </row>
    <row r="1051" spans="2:3" ht="12.75">
      <c r="B1051" s="142"/>
      <c r="C1051" s="142"/>
    </row>
    <row r="1052" spans="2:3" ht="12.75">
      <c r="B1052" s="142"/>
      <c r="C1052" s="142"/>
    </row>
    <row r="1053" spans="2:3" ht="12.75">
      <c r="B1053" s="142"/>
      <c r="C1053" s="142"/>
    </row>
    <row r="1054" spans="2:3" ht="12.75">
      <c r="B1054" s="142"/>
      <c r="C1054" s="142"/>
    </row>
    <row r="1055" spans="2:3" ht="12.75">
      <c r="B1055" s="142"/>
      <c r="C1055" s="142"/>
    </row>
    <row r="1056" spans="2:3" ht="12.75">
      <c r="B1056" s="142"/>
      <c r="C1056" s="142"/>
    </row>
    <row r="1057" spans="2:3" ht="12.75">
      <c r="B1057" s="142"/>
      <c r="C1057" s="142"/>
    </row>
    <row r="1058" spans="2:3" ht="12.75">
      <c r="B1058" s="142"/>
      <c r="C1058" s="142"/>
    </row>
    <row r="1059" spans="2:3" ht="12.75">
      <c r="B1059" s="142"/>
      <c r="C1059" s="142"/>
    </row>
    <row r="1060" spans="2:3" ht="12.75">
      <c r="B1060" s="142"/>
      <c r="C1060" s="142"/>
    </row>
    <row r="1061" spans="2:3" ht="12.75">
      <c r="B1061" s="142"/>
      <c r="C1061" s="142"/>
    </row>
    <row r="1062" spans="2:3" ht="12.75">
      <c r="B1062" s="142"/>
      <c r="C1062" s="142"/>
    </row>
    <row r="1063" spans="2:3" ht="12.75">
      <c r="B1063" s="142"/>
      <c r="C1063" s="142"/>
    </row>
    <row r="1064" spans="2:3" ht="12.75">
      <c r="B1064" s="142"/>
      <c r="C1064" s="142"/>
    </row>
    <row r="1065" spans="2:3" ht="12.75">
      <c r="B1065" s="142"/>
      <c r="C1065" s="142"/>
    </row>
    <row r="1066" spans="2:3" ht="12.75">
      <c r="B1066" s="142"/>
      <c r="C1066" s="142"/>
    </row>
    <row r="1067" spans="2:3" ht="12.75">
      <c r="B1067" s="142"/>
      <c r="C1067" s="142"/>
    </row>
    <row r="1068" spans="2:3" ht="12.75">
      <c r="B1068" s="142"/>
      <c r="C1068" s="142"/>
    </row>
    <row r="1069" spans="2:3" ht="12.75">
      <c r="B1069" s="142"/>
      <c r="C1069" s="142"/>
    </row>
    <row r="1070" spans="2:3" ht="12.75">
      <c r="B1070" s="142"/>
      <c r="C1070" s="142"/>
    </row>
    <row r="1071" spans="2:3" ht="12.75">
      <c r="B1071" s="142"/>
      <c r="C1071" s="142"/>
    </row>
    <row r="1072" spans="2:3" ht="12.75">
      <c r="B1072" s="142"/>
      <c r="C1072" s="142"/>
    </row>
    <row r="1073" spans="2:3" ht="12.75">
      <c r="B1073" s="142"/>
      <c r="C1073" s="142"/>
    </row>
    <row r="1074" spans="2:3" ht="12.75">
      <c r="B1074" s="142"/>
      <c r="C1074" s="142"/>
    </row>
    <row r="1075" spans="2:3" ht="12.75">
      <c r="B1075" s="142"/>
      <c r="C1075" s="142"/>
    </row>
    <row r="1076" spans="2:3" ht="12.75">
      <c r="B1076" s="142"/>
      <c r="C1076" s="142"/>
    </row>
    <row r="1077" spans="2:3" ht="12.75">
      <c r="B1077" s="142"/>
      <c r="C1077" s="142"/>
    </row>
    <row r="1078" spans="2:3" ht="12.75">
      <c r="B1078" s="142"/>
      <c r="C1078" s="142"/>
    </row>
    <row r="1079" spans="2:3" ht="12.75">
      <c r="B1079" s="142"/>
      <c r="C1079" s="142"/>
    </row>
    <row r="1080" spans="2:3" ht="12.75">
      <c r="B1080" s="142"/>
      <c r="C1080" s="142"/>
    </row>
    <row r="1081" spans="2:3" ht="12.75">
      <c r="B1081" s="142"/>
      <c r="C1081" s="142"/>
    </row>
    <row r="1082" spans="2:3" ht="12.75">
      <c r="B1082" s="142"/>
      <c r="C1082" s="142"/>
    </row>
    <row r="1083" spans="2:3" ht="12.75">
      <c r="B1083" s="142"/>
      <c r="C1083" s="142"/>
    </row>
    <row r="1084" spans="2:3" ht="12.75">
      <c r="B1084" s="142"/>
      <c r="C1084" s="142"/>
    </row>
    <row r="1085" spans="2:3" ht="12.75">
      <c r="B1085" s="142"/>
      <c r="C1085" s="142"/>
    </row>
    <row r="1086" spans="2:3" ht="12.75">
      <c r="B1086" s="142"/>
      <c r="C1086" s="142"/>
    </row>
    <row r="1087" spans="2:3" ht="12.75">
      <c r="B1087" s="142"/>
      <c r="C1087" s="142"/>
    </row>
    <row r="1088" spans="2:3" ht="12.75">
      <c r="B1088" s="142"/>
      <c r="C1088" s="142"/>
    </row>
    <row r="1089" spans="2:3" ht="12.75">
      <c r="B1089" s="142"/>
      <c r="C1089" s="142"/>
    </row>
    <row r="1090" spans="2:3" ht="12.75">
      <c r="B1090" s="142"/>
      <c r="C1090" s="142"/>
    </row>
    <row r="1091" spans="2:3" ht="12.75">
      <c r="B1091" s="142"/>
      <c r="C1091" s="142"/>
    </row>
    <row r="1092" spans="2:3" ht="12.75">
      <c r="B1092" s="142"/>
      <c r="C1092" s="142"/>
    </row>
    <row r="1093" spans="2:3" ht="12.75">
      <c r="B1093" s="142"/>
      <c r="C1093" s="142"/>
    </row>
    <row r="1094" spans="2:3" ht="12.75">
      <c r="B1094" s="142"/>
      <c r="C1094" s="142"/>
    </row>
    <row r="1095" spans="2:3" ht="12.75">
      <c r="B1095" s="142"/>
      <c r="C1095" s="142"/>
    </row>
    <row r="1096" spans="2:3" ht="12.75">
      <c r="B1096" s="142"/>
      <c r="C1096" s="142"/>
    </row>
    <row r="1097" spans="2:3" ht="12.75">
      <c r="B1097" s="142"/>
      <c r="C1097" s="142"/>
    </row>
    <row r="1098" spans="2:3" ht="12.75">
      <c r="B1098" s="142"/>
      <c r="C1098" s="142"/>
    </row>
    <row r="1099" spans="2:3" ht="12.75">
      <c r="B1099" s="142"/>
      <c r="C1099" s="142"/>
    </row>
    <row r="1100" spans="2:3" ht="12.75">
      <c r="B1100" s="142"/>
      <c r="C1100" s="142"/>
    </row>
    <row r="1101" spans="2:3" ht="12.75">
      <c r="B1101" s="142"/>
      <c r="C1101" s="142"/>
    </row>
    <row r="1102" spans="2:3" ht="12.75">
      <c r="B1102" s="142"/>
      <c r="C1102" s="142"/>
    </row>
    <row r="1103" spans="2:3" ht="12.75">
      <c r="B1103" s="142"/>
      <c r="C1103" s="142"/>
    </row>
    <row r="1104" spans="2:3" ht="12.75">
      <c r="B1104" s="142"/>
      <c r="C1104" s="142"/>
    </row>
    <row r="1105" spans="2:3" ht="12.75">
      <c r="B1105" s="142"/>
      <c r="C1105" s="142"/>
    </row>
    <row r="1106" spans="2:3" ht="12.75">
      <c r="B1106" s="142"/>
      <c r="C1106" s="142"/>
    </row>
    <row r="1107" spans="2:3" ht="12.75">
      <c r="B1107" s="142"/>
      <c r="C1107" s="142"/>
    </row>
    <row r="1108" spans="2:3" ht="12.75">
      <c r="B1108" s="142"/>
      <c r="C1108" s="142"/>
    </row>
    <row r="1109" spans="2:3" ht="12.75">
      <c r="B1109" s="142"/>
      <c r="C1109" s="142"/>
    </row>
    <row r="1110" spans="2:3" ht="12.75">
      <c r="B1110" s="142"/>
      <c r="C1110" s="142"/>
    </row>
    <row r="1111" spans="2:3" ht="12.75">
      <c r="B1111" s="142"/>
      <c r="C1111" s="142"/>
    </row>
    <row r="1112" spans="2:3" ht="12.75">
      <c r="B1112" s="142"/>
      <c r="C1112" s="142"/>
    </row>
    <row r="1113" spans="2:3" ht="12.75">
      <c r="B1113" s="142"/>
      <c r="C1113" s="142"/>
    </row>
    <row r="1114" spans="2:3" ht="12.75">
      <c r="B1114" s="142"/>
      <c r="C1114" s="142"/>
    </row>
    <row r="1115" spans="2:3" ht="12.75">
      <c r="B1115" s="142"/>
      <c r="C1115" s="142"/>
    </row>
    <row r="1116" spans="2:3" ht="12.75">
      <c r="B1116" s="142"/>
      <c r="C1116" s="142"/>
    </row>
    <row r="1117" spans="2:3" ht="12.75">
      <c r="B1117" s="142"/>
      <c r="C1117" s="142"/>
    </row>
    <row r="1118" spans="2:3" ht="12.75">
      <c r="B1118" s="142"/>
      <c r="C1118" s="142"/>
    </row>
    <row r="1119" spans="2:3" ht="12.75">
      <c r="B1119" s="142"/>
      <c r="C1119" s="142"/>
    </row>
    <row r="1120" spans="2:3" ht="12.75">
      <c r="B1120" s="142"/>
      <c r="C1120" s="142"/>
    </row>
    <row r="1121" spans="2:3" ht="12.75">
      <c r="B1121" s="142"/>
      <c r="C1121" s="142"/>
    </row>
    <row r="1122" spans="2:3" ht="12.75">
      <c r="B1122" s="142"/>
      <c r="C1122" s="142"/>
    </row>
    <row r="1123" spans="2:3" ht="12.75">
      <c r="B1123" s="142"/>
      <c r="C1123" s="142"/>
    </row>
    <row r="1124" spans="2:3" ht="12.75">
      <c r="B1124" s="142"/>
      <c r="C1124" s="142"/>
    </row>
    <row r="1125" spans="2:3" ht="12.75">
      <c r="B1125" s="142"/>
      <c r="C1125" s="142"/>
    </row>
    <row r="1126" spans="2:3" ht="12.75">
      <c r="B1126" s="142"/>
      <c r="C1126" s="142"/>
    </row>
    <row r="1127" spans="2:3" ht="12.75">
      <c r="B1127" s="142"/>
      <c r="C1127" s="142"/>
    </row>
    <row r="1128" spans="2:3" ht="12.75">
      <c r="B1128" s="142"/>
      <c r="C1128" s="142"/>
    </row>
    <row r="1129" spans="2:3" ht="12.75">
      <c r="B1129" s="142"/>
      <c r="C1129" s="142"/>
    </row>
    <row r="1130" spans="2:3" ht="12.75">
      <c r="B1130" s="142"/>
      <c r="C1130" s="142"/>
    </row>
    <row r="1131" spans="2:3" ht="12.75">
      <c r="B1131" s="142"/>
      <c r="C1131" s="142"/>
    </row>
    <row r="1132" spans="2:3" ht="12.75">
      <c r="B1132" s="142"/>
      <c r="C1132" s="142"/>
    </row>
    <row r="1133" spans="2:3" ht="12.75">
      <c r="B1133" s="142"/>
      <c r="C1133" s="142"/>
    </row>
    <row r="1134" spans="2:3" ht="12.75">
      <c r="B1134" s="142"/>
      <c r="C1134" s="142"/>
    </row>
    <row r="1135" spans="2:3" ht="12.75">
      <c r="B1135" s="142"/>
      <c r="C1135" s="142"/>
    </row>
    <row r="1136" spans="2:3" ht="12.75">
      <c r="B1136" s="142"/>
      <c r="C1136" s="142"/>
    </row>
    <row r="1137" spans="2:3" ht="12.75">
      <c r="B1137" s="142"/>
      <c r="C1137" s="142"/>
    </row>
    <row r="1138" spans="2:3" ht="12.75">
      <c r="B1138" s="142"/>
      <c r="C1138" s="142"/>
    </row>
    <row r="1139" spans="2:3" ht="12.75">
      <c r="B1139" s="142"/>
      <c r="C1139" s="142"/>
    </row>
    <row r="1140" spans="2:3" ht="12.75">
      <c r="B1140" s="142"/>
      <c r="C1140" s="142"/>
    </row>
    <row r="1141" spans="2:3" ht="12.75">
      <c r="B1141" s="142"/>
      <c r="C1141" s="142"/>
    </row>
    <row r="1142" spans="2:3" ht="12.75">
      <c r="B1142" s="142"/>
      <c r="C1142" s="142"/>
    </row>
    <row r="1143" spans="2:3" ht="12.75">
      <c r="B1143" s="142"/>
      <c r="C1143" s="142"/>
    </row>
    <row r="1144" spans="2:3" ht="12.75">
      <c r="B1144" s="142"/>
      <c r="C1144" s="142"/>
    </row>
    <row r="1145" spans="2:3" ht="12.75">
      <c r="B1145" s="142"/>
      <c r="C1145" s="142"/>
    </row>
    <row r="1146" spans="2:3" ht="12.75">
      <c r="B1146" s="142"/>
      <c r="C1146" s="142"/>
    </row>
    <row r="1147" spans="2:3" ht="12.75">
      <c r="B1147" s="142"/>
      <c r="C1147" s="142"/>
    </row>
    <row r="1148" spans="2:3" ht="12.75">
      <c r="B1148" s="142"/>
      <c r="C1148" s="142"/>
    </row>
    <row r="1149" spans="2:3" ht="12.75">
      <c r="B1149" s="142"/>
      <c r="C1149" s="142"/>
    </row>
    <row r="1150" spans="2:3" ht="12.75">
      <c r="B1150" s="142"/>
      <c r="C1150" s="142"/>
    </row>
    <row r="1151" spans="2:3" ht="12.75">
      <c r="B1151" s="142"/>
      <c r="C1151" s="142"/>
    </row>
    <row r="1152" spans="2:3" ht="12.75">
      <c r="B1152" s="142"/>
      <c r="C1152" s="142"/>
    </row>
    <row r="1153" spans="2:3" ht="12.75">
      <c r="B1153" s="142"/>
      <c r="C1153" s="142"/>
    </row>
    <row r="1154" spans="2:3" ht="12.75">
      <c r="B1154" s="142"/>
      <c r="C1154" s="142"/>
    </row>
    <row r="1155" spans="2:3" ht="12.75">
      <c r="B1155" s="142"/>
      <c r="C1155" s="142"/>
    </row>
    <row r="1156" spans="2:3" ht="12.75">
      <c r="B1156" s="142"/>
      <c r="C1156" s="142"/>
    </row>
    <row r="1157" spans="2:3" ht="12.75">
      <c r="B1157" s="142"/>
      <c r="C1157" s="142"/>
    </row>
    <row r="1158" spans="2:3" ht="12.75">
      <c r="B1158" s="142"/>
      <c r="C1158" s="142"/>
    </row>
    <row r="1159" spans="2:3" ht="12.75">
      <c r="B1159" s="142"/>
      <c r="C1159" s="142"/>
    </row>
    <row r="1160" spans="2:3" ht="12.75">
      <c r="B1160" s="142"/>
      <c r="C1160" s="142"/>
    </row>
    <row r="1161" spans="2:3" ht="12.75">
      <c r="B1161" s="142"/>
      <c r="C1161" s="142"/>
    </row>
    <row r="1162" spans="2:3" ht="12.75">
      <c r="B1162" s="142"/>
      <c r="C1162" s="142"/>
    </row>
    <row r="1163" spans="2:3" ht="12.75">
      <c r="B1163" s="142"/>
      <c r="C1163" s="142"/>
    </row>
    <row r="1164" spans="2:3" ht="12.75">
      <c r="B1164" s="142"/>
      <c r="C1164" s="142"/>
    </row>
    <row r="1165" spans="2:3" ht="12.75">
      <c r="B1165" s="142"/>
      <c r="C1165" s="142"/>
    </row>
    <row r="1166" spans="2:3" ht="12.75">
      <c r="B1166" s="142"/>
      <c r="C1166" s="142"/>
    </row>
    <row r="1167" spans="2:3" ht="12.75">
      <c r="B1167" s="142"/>
      <c r="C1167" s="142"/>
    </row>
    <row r="1168" spans="2:3" ht="12.75">
      <c r="B1168" s="142"/>
      <c r="C1168" s="142"/>
    </row>
    <row r="1169" spans="2:3" ht="12.75">
      <c r="B1169" s="142"/>
      <c r="C1169" s="142"/>
    </row>
    <row r="1170" spans="2:3" ht="12.75">
      <c r="B1170" s="142"/>
      <c r="C1170" s="142"/>
    </row>
    <row r="1171" spans="2:3" ht="12.75">
      <c r="B1171" s="142"/>
      <c r="C1171" s="142"/>
    </row>
    <row r="1172" spans="2:3" ht="12.75">
      <c r="B1172" s="142"/>
      <c r="C1172" s="142"/>
    </row>
    <row r="1173" spans="2:3" ht="12.75">
      <c r="B1173" s="142"/>
      <c r="C1173" s="142"/>
    </row>
    <row r="1174" spans="2:3" ht="12.75">
      <c r="B1174" s="142"/>
      <c r="C1174" s="142"/>
    </row>
    <row r="1175" spans="2:3" ht="12.75">
      <c r="B1175" s="142"/>
      <c r="C1175" s="142"/>
    </row>
    <row r="1176" spans="2:3" ht="12.75">
      <c r="B1176" s="142"/>
      <c r="C1176" s="142"/>
    </row>
    <row r="1177" spans="2:3" ht="12.75">
      <c r="B1177" s="142"/>
      <c r="C1177" s="142"/>
    </row>
    <row r="1178" spans="2:3" ht="12.75">
      <c r="B1178" s="142"/>
      <c r="C1178" s="142"/>
    </row>
    <row r="1179" spans="2:3" ht="12.75">
      <c r="B1179" s="142"/>
      <c r="C1179" s="142"/>
    </row>
    <row r="1180" spans="2:3" ht="12.75">
      <c r="B1180" s="142"/>
      <c r="C1180" s="142"/>
    </row>
    <row r="1181" spans="2:3" ht="12.75">
      <c r="B1181" s="142"/>
      <c r="C1181" s="142"/>
    </row>
    <row r="1182" spans="2:3" ht="12.75">
      <c r="B1182" s="142"/>
      <c r="C1182" s="142"/>
    </row>
    <row r="1183" spans="2:3" ht="12.75">
      <c r="B1183" s="142"/>
      <c r="C1183" s="142"/>
    </row>
    <row r="1184" spans="2:3" ht="12.75">
      <c r="B1184" s="142"/>
      <c r="C1184" s="142"/>
    </row>
    <row r="1185" spans="2:3" ht="12.75">
      <c r="B1185" s="142"/>
      <c r="C1185" s="142"/>
    </row>
    <row r="1186" spans="2:3" ht="12.75">
      <c r="B1186" s="142"/>
      <c r="C1186" s="142"/>
    </row>
    <row r="1187" spans="2:3" ht="12.75">
      <c r="B1187" s="142"/>
      <c r="C1187" s="142"/>
    </row>
    <row r="1188" spans="2:3" ht="12.75">
      <c r="B1188" s="142"/>
      <c r="C1188" s="142"/>
    </row>
    <row r="1189" spans="2:3" ht="12.75">
      <c r="B1189" s="142"/>
      <c r="C1189" s="142"/>
    </row>
    <row r="1190" spans="2:3" ht="12.75">
      <c r="B1190" s="142"/>
      <c r="C1190" s="142"/>
    </row>
    <row r="1191" spans="2:3" ht="12.75">
      <c r="B1191" s="142"/>
      <c r="C1191" s="142"/>
    </row>
    <row r="1192" spans="2:3" ht="12.75">
      <c r="B1192" s="142"/>
      <c r="C1192" s="142"/>
    </row>
    <row r="1193" spans="2:3" ht="12.75">
      <c r="B1193" s="142"/>
      <c r="C1193" s="142"/>
    </row>
    <row r="1194" spans="2:3" ht="12.75">
      <c r="B1194" s="142"/>
      <c r="C1194" s="142"/>
    </row>
    <row r="1195" spans="2:3" ht="12.75">
      <c r="B1195" s="142"/>
      <c r="C1195" s="142"/>
    </row>
    <row r="1196" spans="2:3" ht="12.75">
      <c r="B1196" s="142"/>
      <c r="C1196" s="142"/>
    </row>
    <row r="1197" spans="2:3" ht="12.75">
      <c r="B1197" s="142"/>
      <c r="C1197" s="142"/>
    </row>
    <row r="1198" spans="2:3" ht="12.75">
      <c r="B1198" s="142"/>
      <c r="C1198" s="142"/>
    </row>
    <row r="1199" spans="2:3" ht="12.75">
      <c r="B1199" s="142"/>
      <c r="C1199" s="142"/>
    </row>
    <row r="1200" spans="2:3" ht="12.75">
      <c r="B1200" s="142"/>
      <c r="C1200" s="142"/>
    </row>
    <row r="1201" spans="2:3" ht="12.75">
      <c r="B1201" s="142"/>
      <c r="C1201" s="142"/>
    </row>
    <row r="1202" spans="2:3" ht="12.75">
      <c r="B1202" s="142"/>
      <c r="C1202" s="142"/>
    </row>
    <row r="1203" spans="2:3" ht="12.75">
      <c r="B1203" s="142"/>
      <c r="C1203" s="142"/>
    </row>
    <row r="1204" spans="2:3" ht="12.75">
      <c r="B1204" s="142"/>
      <c r="C1204" s="142"/>
    </row>
    <row r="1205" spans="2:3" ht="12.75">
      <c r="B1205" s="142"/>
      <c r="C1205" s="142"/>
    </row>
    <row r="1206" spans="2:3" ht="12.75">
      <c r="B1206" s="142"/>
      <c r="C1206" s="142"/>
    </row>
    <row r="1207" spans="2:3" ht="12.75">
      <c r="B1207" s="142"/>
      <c r="C1207" s="142"/>
    </row>
    <row r="1208" spans="2:3" ht="12.75">
      <c r="B1208" s="142"/>
      <c r="C1208" s="142"/>
    </row>
    <row r="1209" spans="2:3" ht="12.75">
      <c r="B1209" s="142"/>
      <c r="C1209" s="142"/>
    </row>
    <row r="1210" spans="2:3" ht="12.75">
      <c r="B1210" s="142"/>
      <c r="C1210" s="142"/>
    </row>
    <row r="1211" spans="2:3" ht="12.75">
      <c r="B1211" s="142"/>
      <c r="C1211" s="142"/>
    </row>
    <row r="1212" spans="2:3" ht="12.75">
      <c r="B1212" s="142"/>
      <c r="C1212" s="142"/>
    </row>
    <row r="1213" spans="2:3" ht="12.75">
      <c r="B1213" s="142"/>
      <c r="C1213" s="142"/>
    </row>
    <row r="1214" spans="2:3" ht="12.75">
      <c r="B1214" s="142"/>
      <c r="C1214" s="142"/>
    </row>
    <row r="1215" spans="2:3" ht="12.75">
      <c r="B1215" s="142"/>
      <c r="C1215" s="142"/>
    </row>
    <row r="1216" spans="2:3" ht="12.75">
      <c r="B1216" s="142"/>
      <c r="C1216" s="142"/>
    </row>
    <row r="1217" spans="2:3" ht="12.75">
      <c r="B1217" s="142"/>
      <c r="C1217" s="142"/>
    </row>
    <row r="1218" spans="2:3" ht="12.75">
      <c r="B1218" s="142"/>
      <c r="C1218" s="142"/>
    </row>
    <row r="1219" spans="2:3" ht="12.75">
      <c r="B1219" s="142"/>
      <c r="C1219" s="142"/>
    </row>
    <row r="1220" spans="2:3" ht="12.75">
      <c r="B1220" s="142"/>
      <c r="C1220" s="142"/>
    </row>
    <row r="1221" spans="2:3" ht="12.75">
      <c r="B1221" s="142"/>
      <c r="C1221" s="142"/>
    </row>
    <row r="1222" spans="2:3" ht="12.75">
      <c r="B1222" s="142"/>
      <c r="C1222" s="142"/>
    </row>
    <row r="1223" spans="2:3" ht="12.75">
      <c r="B1223" s="142"/>
      <c r="C1223" s="142"/>
    </row>
    <row r="1224" spans="2:3" ht="12.75">
      <c r="B1224" s="142"/>
      <c r="C1224" s="142"/>
    </row>
    <row r="1225" spans="2:3" ht="12.75">
      <c r="B1225" s="142"/>
      <c r="C1225" s="142"/>
    </row>
    <row r="1226" spans="2:3" ht="12.75">
      <c r="B1226" s="142"/>
      <c r="C1226" s="142"/>
    </row>
    <row r="1227" spans="2:3" ht="12.75">
      <c r="B1227" s="142"/>
      <c r="C1227" s="142"/>
    </row>
    <row r="1228" spans="2:3" ht="12.75">
      <c r="B1228" s="142"/>
      <c r="C1228" s="142"/>
    </row>
    <row r="1229" spans="2:3" ht="12.75">
      <c r="B1229" s="142"/>
      <c r="C1229" s="142"/>
    </row>
    <row r="1230" spans="2:3" ht="12.75">
      <c r="B1230" s="142"/>
      <c r="C1230" s="142"/>
    </row>
    <row r="1231" spans="2:3" ht="12.75">
      <c r="B1231" s="142"/>
      <c r="C1231" s="142"/>
    </row>
    <row r="1232" spans="2:3" ht="12.75">
      <c r="B1232" s="142"/>
      <c r="C1232" s="142"/>
    </row>
    <row r="1233" spans="2:3" ht="12.75">
      <c r="B1233" s="142"/>
      <c r="C1233" s="142"/>
    </row>
    <row r="1234" spans="2:3" ht="12.75">
      <c r="B1234" s="142"/>
      <c r="C1234" s="142"/>
    </row>
    <row r="1235" spans="2:3" ht="12.75">
      <c r="B1235" s="142"/>
      <c r="C1235" s="142"/>
    </row>
    <row r="1236" spans="2:3" ht="12.75">
      <c r="B1236" s="142"/>
      <c r="C1236" s="142"/>
    </row>
    <row r="1237" spans="2:3" ht="12.75">
      <c r="B1237" s="142"/>
      <c r="C1237" s="142"/>
    </row>
    <row r="1238" spans="2:3" ht="12.75">
      <c r="B1238" s="142"/>
      <c r="C1238" s="142"/>
    </row>
    <row r="1239" spans="2:3" ht="12.75">
      <c r="B1239" s="142"/>
      <c r="C1239" s="142"/>
    </row>
    <row r="1240" spans="2:3" ht="12.75">
      <c r="B1240" s="142"/>
      <c r="C1240" s="142"/>
    </row>
    <row r="1241" spans="2:3" ht="12.75">
      <c r="B1241" s="142"/>
      <c r="C1241" s="142"/>
    </row>
    <row r="1242" spans="2:3" ht="12.75">
      <c r="B1242" s="142"/>
      <c r="C1242" s="142"/>
    </row>
    <row r="1243" spans="2:3" ht="12.75">
      <c r="B1243" s="142"/>
      <c r="C1243" s="142"/>
    </row>
    <row r="1244" spans="2:3" ht="12.75">
      <c r="B1244" s="142"/>
      <c r="C1244" s="142"/>
    </row>
    <row r="1245" spans="2:3" ht="12.75">
      <c r="B1245" s="142"/>
      <c r="C1245" s="142"/>
    </row>
    <row r="1246" spans="2:3" ht="12.75">
      <c r="B1246" s="142"/>
      <c r="C1246" s="142"/>
    </row>
    <row r="1247" spans="2:3" ht="12.75">
      <c r="B1247" s="142"/>
      <c r="C1247" s="142"/>
    </row>
    <row r="1248" spans="2:3" ht="12.75">
      <c r="B1248" s="142"/>
      <c r="C1248" s="142"/>
    </row>
    <row r="1249" spans="2:3" ht="12.75">
      <c r="B1249" s="142"/>
      <c r="C1249" s="142"/>
    </row>
    <row r="1250" spans="2:3" ht="12.75">
      <c r="B1250" s="142"/>
      <c r="C1250" s="142"/>
    </row>
    <row r="1251" spans="2:3" ht="12.75">
      <c r="B1251" s="142"/>
      <c r="C1251" s="142"/>
    </row>
    <row r="1252" spans="2:3" ht="12.75">
      <c r="B1252" s="142"/>
      <c r="C1252" s="142"/>
    </row>
    <row r="1253" spans="2:3" ht="12.75">
      <c r="B1253" s="142"/>
      <c r="C1253" s="142"/>
    </row>
    <row r="1254" spans="2:3" ht="12.75">
      <c r="B1254" s="142"/>
      <c r="C1254" s="142"/>
    </row>
    <row r="1255" spans="2:3" ht="12.75">
      <c r="B1255" s="142"/>
      <c r="C1255" s="142"/>
    </row>
    <row r="1256" spans="2:3" ht="12.75">
      <c r="B1256" s="142"/>
      <c r="C1256" s="142"/>
    </row>
    <row r="1257" spans="2:3" ht="12.75">
      <c r="B1257" s="142"/>
      <c r="C1257" s="142"/>
    </row>
    <row r="1258" spans="2:3" ht="12.75">
      <c r="B1258" s="142"/>
      <c r="C1258" s="142"/>
    </row>
    <row r="1259" spans="2:3" ht="12.75">
      <c r="B1259" s="142"/>
      <c r="C1259" s="142"/>
    </row>
    <row r="1260" spans="2:3" ht="12.75">
      <c r="B1260" s="142"/>
      <c r="C1260" s="142"/>
    </row>
    <row r="1261" spans="2:3" ht="12.75">
      <c r="B1261" s="142"/>
      <c r="C1261" s="142"/>
    </row>
    <row r="1262" spans="2:3" ht="12.75">
      <c r="B1262" s="142"/>
      <c r="C1262" s="142"/>
    </row>
    <row r="1263" spans="2:3" ht="12.75">
      <c r="B1263" s="142"/>
      <c r="C1263" s="142"/>
    </row>
    <row r="1264" spans="2:3" ht="12.75">
      <c r="B1264" s="142"/>
      <c r="C1264" s="142"/>
    </row>
    <row r="1265" spans="2:3" ht="12.75">
      <c r="B1265" s="142"/>
      <c r="C1265" s="142"/>
    </row>
    <row r="1266" spans="2:3" ht="12.75">
      <c r="B1266" s="142"/>
      <c r="C1266" s="142"/>
    </row>
    <row r="1267" spans="2:3" ht="12.75">
      <c r="B1267" s="142"/>
      <c r="C1267" s="142"/>
    </row>
    <row r="1268" spans="2:3" ht="12.75">
      <c r="B1268" s="142"/>
      <c r="C1268" s="142"/>
    </row>
    <row r="1269" spans="2:3" ht="12.75">
      <c r="B1269" s="142"/>
      <c r="C1269" s="142"/>
    </row>
    <row r="1270" spans="2:3" ht="12.75">
      <c r="B1270" s="142"/>
      <c r="C1270" s="142"/>
    </row>
    <row r="1271" spans="2:3" ht="12.75">
      <c r="B1271" s="142"/>
      <c r="C1271" s="142"/>
    </row>
    <row r="1272" spans="2:3" ht="12.75">
      <c r="B1272" s="142"/>
      <c r="C1272" s="142"/>
    </row>
    <row r="1273" spans="2:3" ht="12.75">
      <c r="B1273" s="142"/>
      <c r="C1273" s="142"/>
    </row>
    <row r="1274" spans="2:3" ht="12.75">
      <c r="B1274" s="142"/>
      <c r="C1274" s="142"/>
    </row>
    <row r="1275" spans="2:3" ht="12.75">
      <c r="B1275" s="142"/>
      <c r="C1275" s="142"/>
    </row>
    <row r="1276" spans="2:3" ht="12.75">
      <c r="B1276" s="142"/>
      <c r="C1276" s="142"/>
    </row>
    <row r="1277" spans="2:3" ht="12.75">
      <c r="B1277" s="142"/>
      <c r="C1277" s="142"/>
    </row>
    <row r="1278" spans="2:3" ht="12.75">
      <c r="B1278" s="142"/>
      <c r="C1278" s="142"/>
    </row>
    <row r="1279" spans="2:3" ht="12.75">
      <c r="B1279" s="142"/>
      <c r="C1279" s="142"/>
    </row>
    <row r="1280" spans="2:3" ht="12.75">
      <c r="B1280" s="142"/>
      <c r="C1280" s="142"/>
    </row>
    <row r="1281" spans="2:3" ht="12.75">
      <c r="B1281" s="142"/>
      <c r="C1281" s="142"/>
    </row>
    <row r="1282" spans="2:3" ht="12.75">
      <c r="B1282" s="142"/>
      <c r="C1282" s="142"/>
    </row>
    <row r="1283" spans="2:3" ht="12.75">
      <c r="B1283" s="142"/>
      <c r="C1283" s="142"/>
    </row>
    <row r="1284" spans="2:3" ht="12.75">
      <c r="B1284" s="142"/>
      <c r="C1284" s="142"/>
    </row>
    <row r="1285" spans="2:3" ht="12.75">
      <c r="B1285" s="142"/>
      <c r="C1285" s="142"/>
    </row>
    <row r="1286" spans="2:3" ht="12.75">
      <c r="B1286" s="142"/>
      <c r="C1286" s="142"/>
    </row>
    <row r="1287" spans="2:3" ht="12.75">
      <c r="B1287" s="142"/>
      <c r="C1287" s="142"/>
    </row>
    <row r="1288" spans="2:3" ht="12.75">
      <c r="B1288" s="142"/>
      <c r="C1288" s="142"/>
    </row>
    <row r="1289" spans="2:3" ht="12.75">
      <c r="B1289" s="142"/>
      <c r="C1289" s="142"/>
    </row>
    <row r="1290" spans="2:3" ht="12.75">
      <c r="B1290" s="142"/>
      <c r="C1290" s="142"/>
    </row>
    <row r="1291" spans="2:3" ht="12.75">
      <c r="B1291" s="142"/>
      <c r="C1291" s="142"/>
    </row>
    <row r="1292" spans="2:3" ht="12.75">
      <c r="B1292" s="142"/>
      <c r="C1292" s="142"/>
    </row>
    <row r="1293" spans="2:3" ht="12.75">
      <c r="B1293" s="142"/>
      <c r="C1293" s="142"/>
    </row>
    <row r="1294" spans="2:3" ht="12.75">
      <c r="B1294" s="142"/>
      <c r="C1294" s="142"/>
    </row>
    <row r="1295" spans="2:3" ht="12.75">
      <c r="B1295" s="142"/>
      <c r="C1295" s="142"/>
    </row>
    <row r="1296" spans="2:3" ht="12.75">
      <c r="B1296" s="142"/>
      <c r="C1296" s="142"/>
    </row>
    <row r="1297" spans="2:3" ht="12.75">
      <c r="B1297" s="142"/>
      <c r="C1297" s="142"/>
    </row>
    <row r="1298" spans="2:3" ht="12.75">
      <c r="B1298" s="142"/>
      <c r="C1298" s="142"/>
    </row>
    <row r="1299" spans="2:3" ht="12.75">
      <c r="B1299" s="142"/>
      <c r="C1299" s="142"/>
    </row>
    <row r="1300" spans="2:3" ht="12.75">
      <c r="B1300" s="142"/>
      <c r="C1300" s="142"/>
    </row>
    <row r="1301" spans="2:3" ht="12.75">
      <c r="B1301" s="142"/>
      <c r="C1301" s="142"/>
    </row>
    <row r="1302" spans="2:3" ht="12.75">
      <c r="B1302" s="142"/>
      <c r="C1302" s="142"/>
    </row>
    <row r="1303" spans="2:3" ht="12.75">
      <c r="B1303" s="142"/>
      <c r="C1303" s="142"/>
    </row>
    <row r="1304" spans="2:3" ht="12.75">
      <c r="B1304" s="142"/>
      <c r="C1304" s="142"/>
    </row>
    <row r="1305" spans="2:3" ht="12.75">
      <c r="B1305" s="142"/>
      <c r="C1305" s="142"/>
    </row>
    <row r="1306" spans="2:3" ht="12.75">
      <c r="B1306" s="142"/>
      <c r="C1306" s="142"/>
    </row>
    <row r="1307" spans="2:3" ht="12.75">
      <c r="B1307" s="142"/>
      <c r="C1307" s="142"/>
    </row>
    <row r="1308" spans="2:3" ht="12.75">
      <c r="B1308" s="142"/>
      <c r="C1308" s="142"/>
    </row>
    <row r="1309" spans="2:3" ht="12.75">
      <c r="B1309" s="142"/>
      <c r="C1309" s="142"/>
    </row>
    <row r="1310" spans="2:3" ht="12.75">
      <c r="B1310" s="142"/>
      <c r="C1310" s="142"/>
    </row>
    <row r="1311" spans="2:3" ht="12.75">
      <c r="B1311" s="142"/>
      <c r="C1311" s="142"/>
    </row>
    <row r="1312" spans="2:3" ht="12.75">
      <c r="B1312" s="142"/>
      <c r="C1312" s="142"/>
    </row>
    <row r="1313" spans="2:3" ht="12.75">
      <c r="B1313" s="142"/>
      <c r="C1313" s="142"/>
    </row>
    <row r="1314" spans="2:3" ht="12.75">
      <c r="B1314" s="142"/>
      <c r="C1314" s="142"/>
    </row>
    <row r="1315" spans="2:3" ht="12.75">
      <c r="B1315" s="142"/>
      <c r="C1315" s="142"/>
    </row>
    <row r="1316" spans="2:3" ht="12.75">
      <c r="B1316" s="142"/>
      <c r="C1316" s="142"/>
    </row>
    <row r="1317" spans="2:3" ht="12.75">
      <c r="B1317" s="142"/>
      <c r="C1317" s="142"/>
    </row>
    <row r="1318" spans="2:3" ht="12.75">
      <c r="B1318" s="142"/>
      <c r="C1318" s="142"/>
    </row>
    <row r="1319" spans="2:3" ht="12.75">
      <c r="B1319" s="142"/>
      <c r="C1319" s="142"/>
    </row>
    <row r="1320" spans="2:3" ht="12.75">
      <c r="B1320" s="142"/>
      <c r="C1320" s="142"/>
    </row>
    <row r="1321" spans="2:3" ht="12.75">
      <c r="B1321" s="142"/>
      <c r="C1321" s="142"/>
    </row>
    <row r="1322" spans="2:3" ht="12.75">
      <c r="B1322" s="142"/>
      <c r="C1322" s="142"/>
    </row>
    <row r="1323" spans="2:3" ht="12.75">
      <c r="B1323" s="142"/>
      <c r="C1323" s="142"/>
    </row>
    <row r="1324" spans="2:3" ht="12.75">
      <c r="B1324" s="142"/>
      <c r="C1324" s="142"/>
    </row>
    <row r="1325" spans="2:3" ht="12.75">
      <c r="B1325" s="142"/>
      <c r="C1325" s="142"/>
    </row>
    <row r="1326" spans="2:3" ht="12.75">
      <c r="B1326" s="142"/>
      <c r="C1326" s="142"/>
    </row>
    <row r="1327" spans="2:3" ht="12.75">
      <c r="B1327" s="142"/>
      <c r="C1327" s="142"/>
    </row>
    <row r="1328" spans="2:3" ht="12.75">
      <c r="B1328" s="142"/>
      <c r="C1328" s="142"/>
    </row>
    <row r="1329" spans="2:3" ht="12.75">
      <c r="B1329" s="142"/>
      <c r="C1329" s="142"/>
    </row>
    <row r="1330" spans="2:3" ht="12.75">
      <c r="B1330" s="142"/>
      <c r="C1330" s="142"/>
    </row>
    <row r="1331" spans="2:3" ht="12.75">
      <c r="B1331" s="142"/>
      <c r="C1331" s="142"/>
    </row>
    <row r="1332" spans="2:3" ht="12.75">
      <c r="B1332" s="142"/>
      <c r="C1332" s="142"/>
    </row>
    <row r="1333" spans="2:3" ht="12.75">
      <c r="B1333" s="142"/>
      <c r="C1333" s="142"/>
    </row>
    <row r="1334" spans="2:3" ht="12.75">
      <c r="B1334" s="142"/>
      <c r="C1334" s="142"/>
    </row>
    <row r="1335" spans="2:3" ht="12.75">
      <c r="B1335" s="142"/>
      <c r="C1335" s="142"/>
    </row>
    <row r="1336" spans="2:3" ht="12.75">
      <c r="B1336" s="142"/>
      <c r="C1336" s="142"/>
    </row>
    <row r="1337" spans="2:3" ht="12.75">
      <c r="B1337" s="142"/>
      <c r="C1337" s="142"/>
    </row>
    <row r="1338" spans="2:3" ht="12.75">
      <c r="B1338" s="142"/>
      <c r="C1338" s="142"/>
    </row>
    <row r="1339" spans="2:3" ht="12.75">
      <c r="B1339" s="142"/>
      <c r="C1339" s="142"/>
    </row>
    <row r="1340" spans="2:3" ht="12.75">
      <c r="B1340" s="142"/>
      <c r="C1340" s="142"/>
    </row>
    <row r="1341" spans="2:3" ht="12.75">
      <c r="B1341" s="142"/>
      <c r="C1341" s="142"/>
    </row>
    <row r="1342" spans="2:3" ht="12.75">
      <c r="B1342" s="142"/>
      <c r="C1342" s="142"/>
    </row>
    <row r="1343" spans="2:3" ht="12.75">
      <c r="B1343" s="142"/>
      <c r="C1343" s="142"/>
    </row>
    <row r="1344" spans="2:3" ht="12.75">
      <c r="B1344" s="142"/>
      <c r="C1344" s="142"/>
    </row>
    <row r="1345" spans="2:3" ht="12.75">
      <c r="B1345" s="142"/>
      <c r="C1345" s="142"/>
    </row>
    <row r="1346" spans="2:3" ht="12.75">
      <c r="B1346" s="142"/>
      <c r="C1346" s="142"/>
    </row>
    <row r="1347" spans="2:3" ht="12.75">
      <c r="B1347" s="142"/>
      <c r="C1347" s="142"/>
    </row>
    <row r="1348" spans="2:3" ht="12.75">
      <c r="B1348" s="142"/>
      <c r="C1348" s="142"/>
    </row>
    <row r="1349" spans="2:3" ht="12.75">
      <c r="B1349" s="142"/>
      <c r="C1349" s="142"/>
    </row>
    <row r="1350" spans="2:3" ht="12.75">
      <c r="B1350" s="142"/>
      <c r="C1350" s="142"/>
    </row>
    <row r="1351" spans="2:3" ht="12.75">
      <c r="B1351" s="142"/>
      <c r="C1351" s="142"/>
    </row>
    <row r="1352" spans="2:3" ht="12.75">
      <c r="B1352" s="142"/>
      <c r="C1352" s="142"/>
    </row>
    <row r="1353" spans="2:3" ht="12.75">
      <c r="B1353" s="142"/>
      <c r="C1353" s="142"/>
    </row>
    <row r="1354" spans="2:3" ht="12.75">
      <c r="B1354" s="142"/>
      <c r="C1354" s="142"/>
    </row>
    <row r="1355" spans="2:3" ht="12.75">
      <c r="B1355" s="142"/>
      <c r="C1355" s="142"/>
    </row>
    <row r="1356" spans="2:3" ht="12.75">
      <c r="B1356" s="142"/>
      <c r="C1356" s="142"/>
    </row>
    <row r="1357" spans="2:3" ht="12.75">
      <c r="B1357" s="142"/>
      <c r="C1357" s="142"/>
    </row>
    <row r="1358" spans="2:3" ht="12.75">
      <c r="B1358" s="142"/>
      <c r="C1358" s="142"/>
    </row>
    <row r="1359" spans="2:3" ht="12.75">
      <c r="B1359" s="142"/>
      <c r="C1359" s="142"/>
    </row>
    <row r="1360" spans="2:3" ht="12.75">
      <c r="B1360" s="142"/>
      <c r="C1360" s="142"/>
    </row>
    <row r="1361" spans="2:3" ht="12.75">
      <c r="B1361" s="142"/>
      <c r="C1361" s="142"/>
    </row>
    <row r="1362" spans="2:3" ht="12.75">
      <c r="B1362" s="142"/>
      <c r="C1362" s="142"/>
    </row>
    <row r="1363" spans="2:3" ht="12.75">
      <c r="B1363" s="142"/>
      <c r="C1363" s="142"/>
    </row>
    <row r="1364" spans="2:3" ht="12.75">
      <c r="B1364" s="142"/>
      <c r="C1364" s="142"/>
    </row>
    <row r="1365" spans="2:3" ht="12.75">
      <c r="B1365" s="142"/>
      <c r="C1365" s="142"/>
    </row>
    <row r="1366" spans="2:3" ht="12.75">
      <c r="B1366" s="142"/>
      <c r="C1366" s="142"/>
    </row>
    <row r="1367" spans="2:3" ht="12.75">
      <c r="B1367" s="142"/>
      <c r="C1367" s="142"/>
    </row>
    <row r="1368" spans="2:3" ht="12.75">
      <c r="B1368" s="142"/>
      <c r="C1368" s="142"/>
    </row>
    <row r="1369" spans="2:3" ht="12.75">
      <c r="B1369" s="142"/>
      <c r="C1369" s="142"/>
    </row>
    <row r="1370" spans="2:3" ht="12.75">
      <c r="B1370" s="142"/>
      <c r="C1370" s="142"/>
    </row>
    <row r="1371" spans="2:3" ht="12.75">
      <c r="B1371" s="142"/>
      <c r="C1371" s="142"/>
    </row>
    <row r="1372" spans="2:3" ht="12.75">
      <c r="B1372" s="142"/>
      <c r="C1372" s="142"/>
    </row>
    <row r="1373" spans="2:3" ht="12.75">
      <c r="B1373" s="142"/>
      <c r="C1373" s="142"/>
    </row>
    <row r="1374" spans="2:3" ht="12.75">
      <c r="B1374" s="142"/>
      <c r="C1374" s="142"/>
    </row>
    <row r="1375" spans="2:3" ht="12.75">
      <c r="B1375" s="142"/>
      <c r="C1375" s="142"/>
    </row>
    <row r="1376" spans="2:3" ht="12.75">
      <c r="B1376" s="142"/>
      <c r="C1376" s="142"/>
    </row>
    <row r="1377" spans="2:3" ht="12.75">
      <c r="B1377" s="142"/>
      <c r="C1377" s="142"/>
    </row>
    <row r="1378" spans="2:3" ht="12.75">
      <c r="B1378" s="142"/>
      <c r="C1378" s="142"/>
    </row>
    <row r="1379" spans="2:3" ht="12.75">
      <c r="B1379" s="142"/>
      <c r="C1379" s="142"/>
    </row>
    <row r="1380" spans="2:3" ht="12.75">
      <c r="B1380" s="142"/>
      <c r="C1380" s="142"/>
    </row>
    <row r="1381" spans="2:3" ht="12.75">
      <c r="B1381" s="142"/>
      <c r="C1381" s="142"/>
    </row>
    <row r="1382" spans="2:3" ht="12.75">
      <c r="B1382" s="142"/>
      <c r="C1382" s="142"/>
    </row>
    <row r="1383" spans="2:3" ht="12.75">
      <c r="B1383" s="142"/>
      <c r="C1383" s="142"/>
    </row>
    <row r="1384" spans="2:3" ht="12.75">
      <c r="B1384" s="142"/>
      <c r="C1384" s="142"/>
    </row>
    <row r="1385" spans="2:3" ht="12.75">
      <c r="B1385" s="142"/>
      <c r="C1385" s="142"/>
    </row>
    <row r="1386" spans="2:3" ht="12.75">
      <c r="B1386" s="142"/>
      <c r="C1386" s="142"/>
    </row>
    <row r="1387" spans="2:3" ht="12.75">
      <c r="B1387" s="142"/>
      <c r="C1387" s="142"/>
    </row>
    <row r="1388" spans="2:3" ht="12.75">
      <c r="B1388" s="142"/>
      <c r="C1388" s="142"/>
    </row>
    <row r="1389" spans="2:3" ht="12.75">
      <c r="B1389" s="142"/>
      <c r="C1389" s="142"/>
    </row>
    <row r="1390" spans="2:3" ht="12.75">
      <c r="B1390" s="142"/>
      <c r="C1390" s="142"/>
    </row>
    <row r="1391" spans="2:3" ht="12.75">
      <c r="B1391" s="142"/>
      <c r="C1391" s="142"/>
    </row>
    <row r="1392" spans="2:3" ht="12.75">
      <c r="B1392" s="142"/>
      <c r="C1392" s="142"/>
    </row>
    <row r="1393" spans="2:3" ht="12.75">
      <c r="B1393" s="142"/>
      <c r="C1393" s="142"/>
    </row>
    <row r="1394" spans="2:3" ht="12.75">
      <c r="B1394" s="142"/>
      <c r="C1394" s="142"/>
    </row>
    <row r="1395" spans="2:3" ht="12.75">
      <c r="B1395" s="142"/>
      <c r="C1395" s="142"/>
    </row>
    <row r="1396" spans="2:3" ht="12.75">
      <c r="B1396" s="142"/>
      <c r="C1396" s="142"/>
    </row>
    <row r="1397" spans="2:3" ht="12.75">
      <c r="B1397" s="142"/>
      <c r="C1397" s="142"/>
    </row>
    <row r="1398" spans="2:3" ht="12.75">
      <c r="B1398" s="142"/>
      <c r="C1398" s="142"/>
    </row>
    <row r="1399" spans="2:3" ht="12.75">
      <c r="B1399" s="142"/>
      <c r="C1399" s="142"/>
    </row>
    <row r="1400" spans="2:3" ht="12.75">
      <c r="B1400" s="142"/>
      <c r="C1400" s="142"/>
    </row>
    <row r="1401" spans="2:3" ht="12.75">
      <c r="B1401" s="142"/>
      <c r="C1401" s="142"/>
    </row>
    <row r="1402" spans="2:3" ht="12.75">
      <c r="B1402" s="142"/>
      <c r="C1402" s="142"/>
    </row>
    <row r="1403" spans="2:3" ht="12.75">
      <c r="B1403" s="142"/>
      <c r="C1403" s="142"/>
    </row>
    <row r="1404" spans="2:3" ht="12.75">
      <c r="B1404" s="142"/>
      <c r="C1404" s="142"/>
    </row>
    <row r="1405" spans="2:3" ht="12.75">
      <c r="B1405" s="142"/>
      <c r="C1405" s="142"/>
    </row>
    <row r="1406" spans="2:3" ht="12.75">
      <c r="B1406" s="142"/>
      <c r="C1406" s="142"/>
    </row>
    <row r="1407" spans="2:3" ht="12.75">
      <c r="B1407" s="142"/>
      <c r="C1407" s="142"/>
    </row>
    <row r="1408" spans="2:3" ht="12.75">
      <c r="B1408" s="142"/>
      <c r="C1408" s="142"/>
    </row>
    <row r="1409" spans="2:3" ht="12.75">
      <c r="B1409" s="142"/>
      <c r="C1409" s="142"/>
    </row>
    <row r="1410" spans="2:3" ht="12.75">
      <c r="B1410" s="142"/>
      <c r="C1410" s="142"/>
    </row>
    <row r="1411" spans="2:3" ht="12.75">
      <c r="B1411" s="142"/>
      <c r="C1411" s="142"/>
    </row>
    <row r="1412" spans="2:3" ht="12.75">
      <c r="B1412" s="142"/>
      <c r="C1412" s="142"/>
    </row>
    <row r="1413" spans="2:3" ht="12.75">
      <c r="B1413" s="142"/>
      <c r="C1413" s="142"/>
    </row>
    <row r="1414" spans="2:3" ht="12.75">
      <c r="B1414" s="142"/>
      <c r="C1414" s="142"/>
    </row>
    <row r="1415" spans="2:3" ht="12.75">
      <c r="B1415" s="142"/>
      <c r="C1415" s="142"/>
    </row>
    <row r="1416" spans="2:3" ht="12.75">
      <c r="B1416" s="142"/>
      <c r="C1416" s="142"/>
    </row>
    <row r="1417" spans="2:3" ht="12.75">
      <c r="B1417" s="142"/>
      <c r="C1417" s="142"/>
    </row>
    <row r="1418" spans="2:3" ht="12.75">
      <c r="B1418" s="142"/>
      <c r="C1418" s="142"/>
    </row>
    <row r="1419" spans="2:3" ht="12.75">
      <c r="B1419" s="142"/>
      <c r="C1419" s="142"/>
    </row>
    <row r="1420" spans="2:3" ht="12.75">
      <c r="B1420" s="142"/>
      <c r="C1420" s="142"/>
    </row>
    <row r="1421" spans="2:3" ht="12.75">
      <c r="B1421" s="142"/>
      <c r="C1421" s="142"/>
    </row>
    <row r="1422" spans="2:3" ht="12.75">
      <c r="B1422" s="142"/>
      <c r="C1422" s="142"/>
    </row>
    <row r="1423" spans="2:3" ht="12.75">
      <c r="B1423" s="142"/>
      <c r="C1423" s="142"/>
    </row>
    <row r="1424" spans="2:3" ht="12.75">
      <c r="B1424" s="142"/>
      <c r="C1424" s="142"/>
    </row>
    <row r="1425" spans="2:3" ht="12.75">
      <c r="B1425" s="142"/>
      <c r="C1425" s="142"/>
    </row>
    <row r="1426" spans="2:3" ht="12.75">
      <c r="B1426" s="142"/>
      <c r="C1426" s="142"/>
    </row>
    <row r="1427" spans="2:3" ht="12.75">
      <c r="B1427" s="142"/>
      <c r="C1427" s="142"/>
    </row>
    <row r="1428" spans="2:3" ht="12.75">
      <c r="B1428" s="142"/>
      <c r="C1428" s="142"/>
    </row>
    <row r="1429" spans="2:3" ht="12.75">
      <c r="B1429" s="142"/>
      <c r="C1429" s="142"/>
    </row>
    <row r="1430" spans="2:3" ht="12.75">
      <c r="B1430" s="142"/>
      <c r="C1430" s="142"/>
    </row>
    <row r="1431" spans="2:3" ht="12.75">
      <c r="B1431" s="142"/>
      <c r="C1431" s="142"/>
    </row>
    <row r="1432" spans="2:3" ht="12.75">
      <c r="B1432" s="142"/>
      <c r="C1432" s="142"/>
    </row>
    <row r="1433" spans="2:3" ht="12.75">
      <c r="B1433" s="142"/>
      <c r="C1433" s="142"/>
    </row>
    <row r="1434" spans="2:3" ht="12.75">
      <c r="B1434" s="142"/>
      <c r="C1434" s="142"/>
    </row>
    <row r="1435" spans="2:3" ht="12.75">
      <c r="B1435" s="142"/>
      <c r="C1435" s="142"/>
    </row>
    <row r="1436" spans="2:3" ht="12.75">
      <c r="B1436" s="142"/>
      <c r="C1436" s="142"/>
    </row>
    <row r="1437" spans="2:3" ht="12.75">
      <c r="B1437" s="142"/>
      <c r="C1437" s="142"/>
    </row>
    <row r="1438" spans="2:3" ht="12.75">
      <c r="B1438" s="142"/>
      <c r="C1438" s="142"/>
    </row>
    <row r="1439" spans="2:3" ht="12.75">
      <c r="B1439" s="142"/>
      <c r="C1439" s="142"/>
    </row>
    <row r="1440" spans="2:3" ht="12.75">
      <c r="B1440" s="142"/>
      <c r="C1440" s="142"/>
    </row>
    <row r="1441" spans="2:3" ht="12.75">
      <c r="B1441" s="142"/>
      <c r="C1441" s="142"/>
    </row>
    <row r="1442" spans="2:3" ht="12.75">
      <c r="B1442" s="142"/>
      <c r="C1442" s="142"/>
    </row>
    <row r="1443" spans="2:3" ht="12.75">
      <c r="B1443" s="142"/>
      <c r="C1443" s="142"/>
    </row>
    <row r="1444" spans="2:3" ht="12.75">
      <c r="B1444" s="142"/>
      <c r="C1444" s="142"/>
    </row>
    <row r="1445" spans="2:3" ht="12.75">
      <c r="B1445" s="142"/>
      <c r="C1445" s="142"/>
    </row>
    <row r="1446" spans="2:3" ht="12.75">
      <c r="B1446" s="142"/>
      <c r="C1446" s="142"/>
    </row>
    <row r="1447" spans="2:3" ht="12.75">
      <c r="B1447" s="142"/>
      <c r="C1447" s="142"/>
    </row>
    <row r="1448" spans="2:3" ht="12.75">
      <c r="B1448" s="142"/>
      <c r="C1448" s="142"/>
    </row>
    <row r="1449" spans="2:3" ht="12.75">
      <c r="B1449" s="142"/>
      <c r="C1449" s="142"/>
    </row>
    <row r="1450" spans="2:3" ht="12.75">
      <c r="B1450" s="142"/>
      <c r="C1450" s="142"/>
    </row>
    <row r="1451" spans="2:3" ht="12.75">
      <c r="B1451" s="142"/>
      <c r="C1451" s="142"/>
    </row>
    <row r="1452" spans="2:3" ht="12.75">
      <c r="B1452" s="142"/>
      <c r="C1452" s="142"/>
    </row>
    <row r="1453" spans="2:3" ht="12.75">
      <c r="B1453" s="142"/>
      <c r="C1453" s="142"/>
    </row>
    <row r="1454" spans="2:3" ht="12.75">
      <c r="B1454" s="142"/>
      <c r="C1454" s="142"/>
    </row>
    <row r="1455" spans="2:3" ht="12.75">
      <c r="B1455" s="142"/>
      <c r="C1455" s="142"/>
    </row>
    <row r="1456" spans="2:3" ht="12.75">
      <c r="B1456" s="142"/>
      <c r="C1456" s="142"/>
    </row>
    <row r="1457" spans="2:3" ht="12.75">
      <c r="B1457" s="142"/>
      <c r="C1457" s="142"/>
    </row>
    <row r="1458" spans="2:3" ht="12.75">
      <c r="B1458" s="142"/>
      <c r="C1458" s="142"/>
    </row>
    <row r="1459" spans="2:3" ht="12.75">
      <c r="B1459" s="142"/>
      <c r="C1459" s="142"/>
    </row>
    <row r="1460" spans="2:3" ht="12.75">
      <c r="B1460" s="142"/>
      <c r="C1460" s="142"/>
    </row>
    <row r="1461" spans="2:3" ht="12.75">
      <c r="B1461" s="142"/>
      <c r="C1461" s="142"/>
    </row>
    <row r="1462" spans="2:3" ht="12.75">
      <c r="B1462" s="142"/>
      <c r="C1462" s="142"/>
    </row>
    <row r="1463" spans="2:3" ht="12.75">
      <c r="B1463" s="142"/>
      <c r="C1463" s="142"/>
    </row>
    <row r="1464" spans="2:3" ht="12.75">
      <c r="B1464" s="142"/>
      <c r="C1464" s="142"/>
    </row>
    <row r="1465" spans="2:3" ht="12.75">
      <c r="B1465" s="142"/>
      <c r="C1465" s="142"/>
    </row>
    <row r="1466" spans="2:3" ht="12.75">
      <c r="B1466" s="142"/>
      <c r="C1466" s="142"/>
    </row>
    <row r="1467" spans="2:3" ht="12.75">
      <c r="B1467" s="142"/>
      <c r="C1467" s="142"/>
    </row>
    <row r="1468" spans="2:3" ht="12.75">
      <c r="B1468" s="142"/>
      <c r="C1468" s="142"/>
    </row>
    <row r="1469" spans="2:3" ht="12.75">
      <c r="B1469" s="142"/>
      <c r="C1469" s="142"/>
    </row>
    <row r="1470" spans="2:3" ht="12.75">
      <c r="B1470" s="142"/>
      <c r="C1470" s="142"/>
    </row>
    <row r="1471" spans="2:3" ht="12.75">
      <c r="B1471" s="142"/>
      <c r="C1471" s="142"/>
    </row>
    <row r="1472" spans="2:3" ht="12.75">
      <c r="B1472" s="142"/>
      <c r="C1472" s="142"/>
    </row>
    <row r="1473" spans="2:3" ht="12.75">
      <c r="B1473" s="142"/>
      <c r="C1473" s="142"/>
    </row>
    <row r="1474" spans="2:3" ht="12.75">
      <c r="B1474" s="142"/>
      <c r="C1474" s="142"/>
    </row>
    <row r="1475" spans="2:3" ht="12.75">
      <c r="B1475" s="142"/>
      <c r="C1475" s="142"/>
    </row>
    <row r="1476" spans="2:3" ht="12.75">
      <c r="B1476" s="142"/>
      <c r="C1476" s="142"/>
    </row>
    <row r="1477" spans="2:3" ht="12.75">
      <c r="B1477" s="142"/>
      <c r="C1477" s="142"/>
    </row>
    <row r="1478" spans="2:3" ht="12.75">
      <c r="B1478" s="142"/>
      <c r="C1478" s="142"/>
    </row>
    <row r="1479" spans="2:3" ht="12.75">
      <c r="B1479" s="142"/>
      <c r="C1479" s="142"/>
    </row>
    <row r="1480" spans="2:3" ht="12.75">
      <c r="B1480" s="142"/>
      <c r="C1480" s="142"/>
    </row>
    <row r="1481" spans="2:3" ht="12.75">
      <c r="B1481" s="142"/>
      <c r="C1481" s="142"/>
    </row>
    <row r="1482" spans="2:3" ht="12.75">
      <c r="B1482" s="142"/>
      <c r="C1482" s="142"/>
    </row>
    <row r="1483" spans="2:3" ht="12.75">
      <c r="B1483" s="142"/>
      <c r="C1483" s="142"/>
    </row>
    <row r="1484" spans="2:3" ht="12.75">
      <c r="B1484" s="142"/>
      <c r="C1484" s="142"/>
    </row>
    <row r="1485" spans="2:3" ht="12.75">
      <c r="B1485" s="142"/>
      <c r="C1485" s="142"/>
    </row>
    <row r="1486" spans="2:3" ht="12.75">
      <c r="B1486" s="142"/>
      <c r="C1486" s="142"/>
    </row>
    <row r="1487" spans="2:3" ht="12.75">
      <c r="B1487" s="142"/>
      <c r="C1487" s="142"/>
    </row>
    <row r="1488" spans="2:3" ht="12.75">
      <c r="B1488" s="142"/>
      <c r="C1488" s="142"/>
    </row>
    <row r="1489" spans="2:3" ht="12.75">
      <c r="B1489" s="142"/>
      <c r="C1489" s="142"/>
    </row>
    <row r="1490" spans="2:3" ht="12.75">
      <c r="B1490" s="142"/>
      <c r="C1490" s="142"/>
    </row>
    <row r="1491" spans="2:3" ht="12.75">
      <c r="B1491" s="142"/>
      <c r="C1491" s="142"/>
    </row>
    <row r="1492" spans="2:3" ht="12.75">
      <c r="B1492" s="142"/>
      <c r="C1492" s="142"/>
    </row>
    <row r="1493" spans="2:3" ht="12.75">
      <c r="B1493" s="142"/>
      <c r="C1493" s="142"/>
    </row>
    <row r="1494" spans="2:3" ht="12.75">
      <c r="B1494" s="142"/>
      <c r="C1494" s="142"/>
    </row>
    <row r="1495" spans="2:3" ht="12.75">
      <c r="B1495" s="142"/>
      <c r="C1495" s="142"/>
    </row>
    <row r="1496" spans="2:3" ht="12.75">
      <c r="B1496" s="142"/>
      <c r="C1496" s="142"/>
    </row>
    <row r="1497" spans="2:3" ht="12.75">
      <c r="B1497" s="142"/>
      <c r="C1497" s="142"/>
    </row>
    <row r="1498" spans="2:3" ht="12.75">
      <c r="B1498" s="142"/>
      <c r="C1498" s="142"/>
    </row>
    <row r="1499" spans="2:3" ht="12.75">
      <c r="B1499" s="142"/>
      <c r="C1499" s="142"/>
    </row>
    <row r="1500" spans="2:3" ht="12.75">
      <c r="B1500" s="142"/>
      <c r="C1500" s="142"/>
    </row>
    <row r="1501" spans="2:3" ht="12.75">
      <c r="B1501" s="142"/>
      <c r="C1501" s="142"/>
    </row>
    <row r="1502" spans="2:3" ht="12.75">
      <c r="B1502" s="142"/>
      <c r="C1502" s="142"/>
    </row>
    <row r="1503" spans="2:3" ht="12.75">
      <c r="B1503" s="142"/>
      <c r="C1503" s="142"/>
    </row>
    <row r="1504" spans="2:3" ht="12.75">
      <c r="B1504" s="142"/>
      <c r="C1504" s="142"/>
    </row>
    <row r="1505" spans="2:3" ht="12.75">
      <c r="B1505" s="142"/>
      <c r="C1505" s="142"/>
    </row>
    <row r="1506" spans="2:3" ht="12.75">
      <c r="B1506" s="142"/>
      <c r="C1506" s="142"/>
    </row>
    <row r="1507" spans="2:3" ht="12.75">
      <c r="B1507" s="142"/>
      <c r="C1507" s="142"/>
    </row>
    <row r="1508" spans="2:3" ht="12.75">
      <c r="B1508" s="142"/>
      <c r="C1508" s="142"/>
    </row>
    <row r="1509" spans="2:3" ht="12.75">
      <c r="B1509" s="142"/>
      <c r="C1509" s="142"/>
    </row>
    <row r="1510" spans="2:3" ht="12.75">
      <c r="B1510" s="142"/>
      <c r="C1510" s="142"/>
    </row>
    <row r="1511" spans="2:3" ht="12.75">
      <c r="B1511" s="142"/>
      <c r="C1511" s="142"/>
    </row>
    <row r="1512" spans="2:3" ht="12.75">
      <c r="B1512" s="142"/>
      <c r="C1512" s="142"/>
    </row>
    <row r="1513" spans="2:3" ht="12.75">
      <c r="B1513" s="142"/>
      <c r="C1513" s="142"/>
    </row>
    <row r="1514" spans="2:3" ht="12.75">
      <c r="B1514" s="142"/>
      <c r="C1514" s="142"/>
    </row>
    <row r="1515" spans="2:3" ht="12.75">
      <c r="B1515" s="142"/>
      <c r="C1515" s="142"/>
    </row>
    <row r="1516" spans="2:3" ht="12.75">
      <c r="B1516" s="142"/>
      <c r="C1516" s="142"/>
    </row>
    <row r="1517" spans="2:3" ht="12.75">
      <c r="B1517" s="142"/>
      <c r="C1517" s="142"/>
    </row>
    <row r="1518" spans="2:3" ht="12.75">
      <c r="B1518" s="142"/>
      <c r="C1518" s="142"/>
    </row>
    <row r="1519" spans="2:3" ht="12.75">
      <c r="B1519" s="142"/>
      <c r="C1519" s="142"/>
    </row>
    <row r="1520" spans="2:3" ht="12.75">
      <c r="B1520" s="142"/>
      <c r="C1520" s="142"/>
    </row>
    <row r="1521" spans="2:3" ht="12.75">
      <c r="B1521" s="142"/>
      <c r="C1521" s="142"/>
    </row>
    <row r="1522" spans="2:3" ht="12.75">
      <c r="B1522" s="142"/>
      <c r="C1522" s="142"/>
    </row>
    <row r="1523" spans="2:3" ht="12.75">
      <c r="B1523" s="142"/>
      <c r="C1523" s="142"/>
    </row>
    <row r="1524" spans="2:3" ht="12.75">
      <c r="B1524" s="142"/>
      <c r="C1524" s="142"/>
    </row>
    <row r="1525" spans="2:3" ht="12.75">
      <c r="B1525" s="142"/>
      <c r="C1525" s="142"/>
    </row>
    <row r="1526" spans="2:3" ht="12.75">
      <c r="B1526" s="142"/>
      <c r="C1526" s="142"/>
    </row>
    <row r="1527" spans="2:3" ht="12.75">
      <c r="B1527" s="142"/>
      <c r="C1527" s="142"/>
    </row>
    <row r="1528" spans="2:3" ht="12.75">
      <c r="B1528" s="142"/>
      <c r="C1528" s="142"/>
    </row>
    <row r="1529" spans="2:3" ht="12.75">
      <c r="B1529" s="142"/>
      <c r="C1529" s="142"/>
    </row>
    <row r="1530" spans="2:3" ht="12.75">
      <c r="B1530" s="142"/>
      <c r="C1530" s="142"/>
    </row>
    <row r="1531" spans="2:3" ht="12.75">
      <c r="B1531" s="142"/>
      <c r="C1531" s="142"/>
    </row>
    <row r="1532" spans="2:3" ht="12.75">
      <c r="B1532" s="142"/>
      <c r="C1532" s="142"/>
    </row>
    <row r="1533" spans="2:3" ht="12.75">
      <c r="B1533" s="142"/>
      <c r="C1533" s="142"/>
    </row>
    <row r="1534" spans="2:3" ht="12.75">
      <c r="B1534" s="142"/>
      <c r="C1534" s="142"/>
    </row>
    <row r="1535" spans="2:3" ht="12.75">
      <c r="B1535" s="142"/>
      <c r="C1535" s="142"/>
    </row>
    <row r="1536" spans="2:3" ht="12.75">
      <c r="B1536" s="142"/>
      <c r="C1536" s="142"/>
    </row>
    <row r="1537" spans="2:3" ht="12.75">
      <c r="B1537" s="142"/>
      <c r="C1537" s="142"/>
    </row>
    <row r="1538" spans="2:3" ht="12.75">
      <c r="B1538" s="142"/>
      <c r="C1538" s="142"/>
    </row>
    <row r="1539" spans="2:3" ht="12.75">
      <c r="B1539" s="142"/>
      <c r="C1539" s="142"/>
    </row>
    <row r="1540" spans="2:3" ht="12.75">
      <c r="B1540" s="142"/>
      <c r="C1540" s="142"/>
    </row>
    <row r="1541" spans="2:3" ht="12.75">
      <c r="B1541" s="142"/>
      <c r="C1541" s="142"/>
    </row>
    <row r="1542" spans="2:3" ht="12.75">
      <c r="B1542" s="142"/>
      <c r="C1542" s="142"/>
    </row>
    <row r="1543" spans="2:3" ht="12.75">
      <c r="B1543" s="142"/>
      <c r="C1543" s="142"/>
    </row>
    <row r="1544" spans="2:3" ht="12.75">
      <c r="B1544" s="142"/>
      <c r="C1544" s="142"/>
    </row>
    <row r="1545" spans="2:3" ht="12.75">
      <c r="B1545" s="142"/>
      <c r="C1545" s="142"/>
    </row>
    <row r="1546" spans="2:3" ht="12.75">
      <c r="B1546" s="142"/>
      <c r="C1546" s="142"/>
    </row>
    <row r="1547" spans="2:3" ht="12.75">
      <c r="B1547" s="142"/>
      <c r="C1547" s="142"/>
    </row>
    <row r="1548" spans="2:3" ht="12.75">
      <c r="B1548" s="142"/>
      <c r="C1548" s="142"/>
    </row>
    <row r="1549" spans="2:3" ht="12.75">
      <c r="B1549" s="142"/>
      <c r="C1549" s="142"/>
    </row>
    <row r="1550" spans="2:3" ht="12.75">
      <c r="B1550" s="142"/>
      <c r="C1550" s="142"/>
    </row>
    <row r="1551" spans="2:3" ht="12.75">
      <c r="B1551" s="142"/>
      <c r="C1551" s="142"/>
    </row>
    <row r="1552" spans="2:3" ht="12.75">
      <c r="B1552" s="142"/>
      <c r="C1552" s="142"/>
    </row>
    <row r="1553" spans="2:3" ht="12.75">
      <c r="B1553" s="142"/>
      <c r="C1553" s="142"/>
    </row>
    <row r="1554" spans="2:3" ht="12.75">
      <c r="B1554" s="142"/>
      <c r="C1554" s="142"/>
    </row>
    <row r="1555" spans="2:3" ht="12.75">
      <c r="B1555" s="142"/>
      <c r="C1555" s="142"/>
    </row>
    <row r="1556" spans="2:3" ht="12.75">
      <c r="B1556" s="142"/>
      <c r="C1556" s="142"/>
    </row>
    <row r="1557" spans="2:3" ht="12.75">
      <c r="B1557" s="142"/>
      <c r="C1557" s="142"/>
    </row>
    <row r="1558" spans="2:3" ht="12.75">
      <c r="B1558" s="142"/>
      <c r="C1558" s="142"/>
    </row>
    <row r="1559" spans="2:3" ht="12.75">
      <c r="B1559" s="142"/>
      <c r="C1559" s="142"/>
    </row>
    <row r="1560" spans="2:3" ht="12.75">
      <c r="B1560" s="142"/>
      <c r="C1560" s="142"/>
    </row>
    <row r="1561" spans="2:3" ht="12.75">
      <c r="B1561" s="142"/>
      <c r="C1561" s="142"/>
    </row>
    <row r="1562" spans="2:3" ht="12.75">
      <c r="B1562" s="142"/>
      <c r="C1562" s="142"/>
    </row>
    <row r="1563" spans="2:3" ht="12.75">
      <c r="B1563" s="142"/>
      <c r="C1563" s="142"/>
    </row>
    <row r="1564" spans="2:3" ht="12.75">
      <c r="B1564" s="142"/>
      <c r="C1564" s="142"/>
    </row>
    <row r="1565" spans="2:3" ht="12.75">
      <c r="B1565" s="142"/>
      <c r="C1565" s="142"/>
    </row>
    <row r="1566" spans="2:3" ht="12.75">
      <c r="B1566" s="142"/>
      <c r="C1566" s="142"/>
    </row>
    <row r="1567" spans="2:3" ht="12.75">
      <c r="B1567" s="142"/>
      <c r="C1567" s="142"/>
    </row>
    <row r="1568" spans="2:3" ht="12.75">
      <c r="B1568" s="142"/>
      <c r="C1568" s="142"/>
    </row>
    <row r="1569" spans="2:3" ht="12.75">
      <c r="B1569" s="142"/>
      <c r="C1569" s="142"/>
    </row>
    <row r="1570" spans="2:3" ht="12.75">
      <c r="B1570" s="142"/>
      <c r="C1570" s="142"/>
    </row>
    <row r="1571" spans="2:3" ht="12.75">
      <c r="B1571" s="142"/>
      <c r="C1571" s="142"/>
    </row>
    <row r="1572" spans="2:3" ht="12.75">
      <c r="B1572" s="142"/>
      <c r="C1572" s="142"/>
    </row>
    <row r="1573" spans="2:3" ht="12.75">
      <c r="B1573" s="142"/>
      <c r="C1573" s="142"/>
    </row>
    <row r="1574" spans="2:3" ht="12.75">
      <c r="B1574" s="142"/>
      <c r="C1574" s="142"/>
    </row>
    <row r="1575" spans="2:3" ht="12.75">
      <c r="B1575" s="142"/>
      <c r="C1575" s="142"/>
    </row>
    <row r="1576" spans="2:3" ht="12.75">
      <c r="B1576" s="142"/>
      <c r="C1576" s="142"/>
    </row>
    <row r="1577" spans="2:3" ht="12.75">
      <c r="B1577" s="142"/>
      <c r="C1577" s="142"/>
    </row>
    <row r="1578" spans="2:3" ht="12.75">
      <c r="B1578" s="142"/>
      <c r="C1578" s="142"/>
    </row>
    <row r="1579" spans="2:3" ht="12.75">
      <c r="B1579" s="142"/>
      <c r="C1579" s="142"/>
    </row>
    <row r="1580" spans="2:3" ht="12.75">
      <c r="B1580" s="142"/>
      <c r="C1580" s="142"/>
    </row>
    <row r="1581" spans="2:3" ht="12.75">
      <c r="B1581" s="142"/>
      <c r="C1581" s="142"/>
    </row>
    <row r="1582" spans="2:3" ht="12.75">
      <c r="B1582" s="142"/>
      <c r="C1582" s="142"/>
    </row>
    <row r="1583" spans="2:3" ht="12.75">
      <c r="B1583" s="142"/>
      <c r="C1583" s="142"/>
    </row>
    <row r="1584" spans="2:3" ht="12.75">
      <c r="B1584" s="142"/>
      <c r="C1584" s="142"/>
    </row>
    <row r="1585" spans="2:3" ht="12.75">
      <c r="B1585" s="142"/>
      <c r="C1585" s="142"/>
    </row>
    <row r="1586" spans="2:3" ht="12.75">
      <c r="B1586" s="142"/>
      <c r="C1586" s="142"/>
    </row>
    <row r="1587" spans="2:3" ht="12.75">
      <c r="B1587" s="142"/>
      <c r="C1587" s="142"/>
    </row>
    <row r="1588" spans="2:3" ht="12.75">
      <c r="B1588" s="142"/>
      <c r="C1588" s="142"/>
    </row>
    <row r="1589" spans="2:3" ht="12.75">
      <c r="B1589" s="142"/>
      <c r="C1589" s="142"/>
    </row>
    <row r="1590" spans="2:3" ht="12.75">
      <c r="B1590" s="142"/>
      <c r="C1590" s="142"/>
    </row>
    <row r="1591" spans="2:3" ht="12.75">
      <c r="B1591" s="142"/>
      <c r="C1591" s="142"/>
    </row>
    <row r="1592" spans="2:3" ht="12.75">
      <c r="B1592" s="142"/>
      <c r="C1592" s="142"/>
    </row>
    <row r="1593" spans="2:3" ht="12.75">
      <c r="B1593" s="142"/>
      <c r="C1593" s="142"/>
    </row>
    <row r="1594" spans="2:3" ht="12.75">
      <c r="B1594" s="142"/>
      <c r="C1594" s="142"/>
    </row>
    <row r="1595" spans="2:3" ht="12.75">
      <c r="B1595" s="142"/>
      <c r="C1595" s="142"/>
    </row>
    <row r="1596" spans="2:3" ht="12.75">
      <c r="B1596" s="142"/>
      <c r="C1596" s="142"/>
    </row>
    <row r="1597" spans="2:3" ht="12.75">
      <c r="B1597" s="142"/>
      <c r="C1597" s="142"/>
    </row>
    <row r="1598" spans="2:3" ht="12.75">
      <c r="B1598" s="142"/>
      <c r="C1598" s="142"/>
    </row>
    <row r="1599" spans="2:3" ht="12.75">
      <c r="B1599" s="142"/>
      <c r="C1599" s="142"/>
    </row>
    <row r="1600" spans="2:3" ht="12.75">
      <c r="B1600" s="142"/>
      <c r="C1600" s="142"/>
    </row>
    <row r="1601" spans="2:3" ht="12.75">
      <c r="B1601" s="142"/>
      <c r="C1601" s="142"/>
    </row>
    <row r="1602" spans="2:3" ht="12.75">
      <c r="B1602" s="142"/>
      <c r="C1602" s="142"/>
    </row>
    <row r="1603" spans="2:3" ht="12.75">
      <c r="B1603" s="142"/>
      <c r="C1603" s="142"/>
    </row>
    <row r="1604" spans="2:3" ht="12.75">
      <c r="B1604" s="142"/>
      <c r="C1604" s="142"/>
    </row>
    <row r="1605" spans="2:3" ht="12.75">
      <c r="B1605" s="142"/>
      <c r="C1605" s="142"/>
    </row>
    <row r="1606" spans="2:3" ht="12.75">
      <c r="B1606" s="142"/>
      <c r="C1606" s="142"/>
    </row>
    <row r="1607" spans="2:3" ht="12.75">
      <c r="B1607" s="142"/>
      <c r="C1607" s="142"/>
    </row>
    <row r="1608" spans="2:3" ht="12.75">
      <c r="B1608" s="142"/>
      <c r="C1608" s="142"/>
    </row>
    <row r="1609" spans="2:3" ht="12.75">
      <c r="B1609" s="142"/>
      <c r="C1609" s="142"/>
    </row>
    <row r="1610" spans="2:3" ht="12.75">
      <c r="B1610" s="142"/>
      <c r="C1610" s="142"/>
    </row>
    <row r="1611" spans="2:3" ht="12.75">
      <c r="B1611" s="142"/>
      <c r="C1611" s="142"/>
    </row>
    <row r="1612" spans="2:3" ht="12.75">
      <c r="B1612" s="142"/>
      <c r="C1612" s="142"/>
    </row>
    <row r="1613" spans="2:3" ht="12.75">
      <c r="B1613" s="142"/>
      <c r="C1613" s="142"/>
    </row>
    <row r="1614" spans="2:3" ht="12.75">
      <c r="B1614" s="142"/>
      <c r="C1614" s="142"/>
    </row>
    <row r="1615" spans="2:3" ht="12.75">
      <c r="B1615" s="142"/>
      <c r="C1615" s="142"/>
    </row>
    <row r="1616" spans="2:3" ht="12.75">
      <c r="B1616" s="142"/>
      <c r="C1616" s="142"/>
    </row>
    <row r="1617" spans="2:3" ht="12.75">
      <c r="B1617" s="142"/>
      <c r="C1617" s="142"/>
    </row>
    <row r="1618" spans="2:3" ht="12.75">
      <c r="B1618" s="142"/>
      <c r="C1618" s="142"/>
    </row>
    <row r="1619" spans="2:3" ht="12.75">
      <c r="B1619" s="142"/>
      <c r="C1619" s="142"/>
    </row>
    <row r="1620" spans="2:3" ht="12.75">
      <c r="B1620" s="142"/>
      <c r="C1620" s="142"/>
    </row>
    <row r="1621" spans="2:3" ht="12.75">
      <c r="B1621" s="142"/>
      <c r="C1621" s="142"/>
    </row>
    <row r="1622" spans="2:3" ht="12.75">
      <c r="B1622" s="142"/>
      <c r="C1622" s="142"/>
    </row>
    <row r="1623" spans="2:3" ht="12.75">
      <c r="B1623" s="142"/>
      <c r="C1623" s="142"/>
    </row>
    <row r="1624" spans="2:3" ht="12.75">
      <c r="B1624" s="142"/>
      <c r="C1624" s="142"/>
    </row>
    <row r="1625" spans="2:3" ht="12.75">
      <c r="B1625" s="142"/>
      <c r="C1625" s="142"/>
    </row>
    <row r="1626" spans="2:3" ht="12.75">
      <c r="B1626" s="142"/>
      <c r="C1626" s="142"/>
    </row>
    <row r="1627" spans="2:3" ht="12.75">
      <c r="B1627" s="142"/>
      <c r="C1627" s="142"/>
    </row>
    <row r="1628" spans="2:3" ht="12.75">
      <c r="B1628" s="142"/>
      <c r="C1628" s="142"/>
    </row>
    <row r="1629" spans="2:3" ht="12.75">
      <c r="B1629" s="142"/>
      <c r="C1629" s="142"/>
    </row>
    <row r="1630" spans="2:3" ht="12.75">
      <c r="B1630" s="142"/>
      <c r="C1630" s="142"/>
    </row>
    <row r="1631" spans="2:3" ht="12.75">
      <c r="B1631" s="142"/>
      <c r="C1631" s="142"/>
    </row>
    <row r="1632" spans="2:3" ht="12.75">
      <c r="B1632" s="142"/>
      <c r="C1632" s="142"/>
    </row>
    <row r="1633" spans="2:3" ht="12.75">
      <c r="B1633" s="142"/>
      <c r="C1633" s="142"/>
    </row>
    <row r="1634" spans="2:3" ht="12.75">
      <c r="B1634" s="142"/>
      <c r="C1634" s="142"/>
    </row>
    <row r="1635" spans="2:3" ht="12.75">
      <c r="B1635" s="142"/>
      <c r="C1635" s="142"/>
    </row>
    <row r="1636" spans="2:3" ht="12.75">
      <c r="B1636" s="142"/>
      <c r="C1636" s="142"/>
    </row>
    <row r="1637" spans="2:3" ht="12.75">
      <c r="B1637" s="142"/>
      <c r="C1637" s="142"/>
    </row>
    <row r="1638" spans="2:3" ht="12.75">
      <c r="B1638" s="142"/>
      <c r="C1638" s="142"/>
    </row>
    <row r="1639" spans="2:3" ht="12.75">
      <c r="B1639" s="142"/>
      <c r="C1639" s="142"/>
    </row>
    <row r="1640" spans="2:3" ht="12.75">
      <c r="B1640" s="142"/>
      <c r="C1640" s="142"/>
    </row>
    <row r="1641" spans="2:3" ht="12.75">
      <c r="B1641" s="142"/>
      <c r="C1641" s="142"/>
    </row>
    <row r="1642" spans="2:3" ht="12.75">
      <c r="B1642" s="142"/>
      <c r="C1642" s="142"/>
    </row>
    <row r="1643" spans="2:3" ht="12.75">
      <c r="B1643" s="142"/>
      <c r="C1643" s="142"/>
    </row>
    <row r="1644" spans="2:3" ht="12.75">
      <c r="B1644" s="142"/>
      <c r="C1644" s="142"/>
    </row>
    <row r="1645" spans="2:3" ht="12.75">
      <c r="B1645" s="142"/>
      <c r="C1645" s="142"/>
    </row>
    <row r="1646" spans="2:3" ht="12.75">
      <c r="B1646" s="142"/>
      <c r="C1646" s="142"/>
    </row>
    <row r="1647" spans="2:3" ht="12.75">
      <c r="B1647" s="142"/>
      <c r="C1647" s="142"/>
    </row>
    <row r="1648" spans="2:3" ht="12.75">
      <c r="B1648" s="142"/>
      <c r="C1648" s="142"/>
    </row>
    <row r="1649" spans="2:3" ht="12.75">
      <c r="B1649" s="142"/>
      <c r="C1649" s="142"/>
    </row>
    <row r="1650" spans="2:3" ht="12.75">
      <c r="B1650" s="142"/>
      <c r="C1650" s="142"/>
    </row>
    <row r="1651" spans="2:3" ht="12.75">
      <c r="B1651" s="142"/>
      <c r="C1651" s="142"/>
    </row>
    <row r="1652" spans="2:3" ht="12.75">
      <c r="B1652" s="142"/>
      <c r="C1652" s="142"/>
    </row>
    <row r="1653" spans="2:3" ht="12.75">
      <c r="B1653" s="142"/>
      <c r="C1653" s="142"/>
    </row>
    <row r="1654" spans="2:3" ht="12.75">
      <c r="B1654" s="142"/>
      <c r="C1654" s="142"/>
    </row>
    <row r="1655" spans="2:3" ht="12.75">
      <c r="B1655" s="142"/>
      <c r="C1655" s="142"/>
    </row>
    <row r="1656" spans="2:3" ht="12.75">
      <c r="B1656" s="142"/>
      <c r="C1656" s="142"/>
    </row>
    <row r="1657" spans="2:3" ht="12.75">
      <c r="B1657" s="142"/>
      <c r="C1657" s="142"/>
    </row>
    <row r="1658" spans="2:3" ht="12.75">
      <c r="B1658" s="142"/>
      <c r="C1658" s="142"/>
    </row>
    <row r="1659" spans="2:3" ht="12.75">
      <c r="B1659" s="142"/>
      <c r="C1659" s="142"/>
    </row>
    <row r="1660" spans="2:3" ht="12.75">
      <c r="B1660" s="142"/>
      <c r="C1660" s="142"/>
    </row>
    <row r="1661" spans="2:3" ht="12.75">
      <c r="B1661" s="142"/>
      <c r="C1661" s="142"/>
    </row>
    <row r="1662" spans="2:3" ht="12.75">
      <c r="B1662" s="142"/>
      <c r="C1662" s="142"/>
    </row>
    <row r="1663" spans="2:3" ht="12.75">
      <c r="B1663" s="142"/>
      <c r="C1663" s="142"/>
    </row>
    <row r="1664" spans="2:3" ht="12.75">
      <c r="B1664" s="142"/>
      <c r="C1664" s="142"/>
    </row>
    <row r="1665" spans="2:3" ht="12.75">
      <c r="B1665" s="142"/>
      <c r="C1665" s="142"/>
    </row>
    <row r="1666" spans="2:3" ht="12.75">
      <c r="B1666" s="142"/>
      <c r="C1666" s="142"/>
    </row>
    <row r="1667" spans="2:3" ht="12.75">
      <c r="B1667" s="142"/>
      <c r="C1667" s="142"/>
    </row>
    <row r="1668" spans="2:3" ht="12.75">
      <c r="B1668" s="142"/>
      <c r="C1668" s="142"/>
    </row>
    <row r="1669" spans="2:3" ht="12.75">
      <c r="B1669" s="142"/>
      <c r="C1669" s="142"/>
    </row>
    <row r="1670" spans="2:3" ht="12.75">
      <c r="B1670" s="142"/>
      <c r="C1670" s="142"/>
    </row>
    <row r="1671" spans="2:3" ht="12.75">
      <c r="B1671" s="142"/>
      <c r="C1671" s="142"/>
    </row>
    <row r="1672" spans="2:3" ht="12.75">
      <c r="B1672" s="142"/>
      <c r="C1672" s="142"/>
    </row>
    <row r="1673" spans="2:3" ht="12.75">
      <c r="B1673" s="142"/>
      <c r="C1673" s="142"/>
    </row>
    <row r="1674" spans="2:3" ht="12.75">
      <c r="B1674" s="142"/>
      <c r="C1674" s="142"/>
    </row>
    <row r="1675" spans="2:3" ht="12.75">
      <c r="B1675" s="142"/>
      <c r="C1675" s="142"/>
    </row>
    <row r="1676" spans="2:3" ht="12.75">
      <c r="B1676" s="142"/>
      <c r="C1676" s="142"/>
    </row>
    <row r="1677" spans="2:3" ht="12.75">
      <c r="B1677" s="142"/>
      <c r="C1677" s="142"/>
    </row>
    <row r="1678" spans="2:3" ht="12.75">
      <c r="B1678" s="142"/>
      <c r="C1678" s="142"/>
    </row>
    <row r="1679" spans="2:3" ht="12.75">
      <c r="B1679" s="142"/>
      <c r="C1679" s="142"/>
    </row>
    <row r="1680" spans="2:3" ht="12.75">
      <c r="B1680" s="142"/>
      <c r="C1680" s="142"/>
    </row>
    <row r="1681" spans="2:3" ht="12.75">
      <c r="B1681" s="142"/>
      <c r="C1681" s="142"/>
    </row>
    <row r="1682" spans="2:3" ht="12.75">
      <c r="B1682" s="142"/>
      <c r="C1682" s="142"/>
    </row>
    <row r="1683" spans="2:3" ht="12.75">
      <c r="B1683" s="142"/>
      <c r="C1683" s="142"/>
    </row>
    <row r="1684" spans="2:3" ht="12.75">
      <c r="B1684" s="142"/>
      <c r="C1684" s="142"/>
    </row>
    <row r="1685" spans="2:3" ht="12.75">
      <c r="B1685" s="142"/>
      <c r="C1685" s="142"/>
    </row>
    <row r="1686" spans="2:3" ht="12.75">
      <c r="B1686" s="142"/>
      <c r="C1686" s="142"/>
    </row>
    <row r="1687" spans="2:3" ht="12.75">
      <c r="B1687" s="142"/>
      <c r="C1687" s="142"/>
    </row>
    <row r="1688" spans="2:3" ht="12.75">
      <c r="B1688" s="142"/>
      <c r="C1688" s="142"/>
    </row>
    <row r="1689" spans="2:3" ht="12.75">
      <c r="B1689" s="142"/>
      <c r="C1689" s="142"/>
    </row>
    <row r="1690" spans="2:3" ht="12.75">
      <c r="B1690" s="142"/>
      <c r="C1690" s="142"/>
    </row>
    <row r="1691" spans="2:3" ht="12.75">
      <c r="B1691" s="142"/>
      <c r="C1691" s="142"/>
    </row>
    <row r="1692" spans="2:3" ht="12.75">
      <c r="B1692" s="142"/>
      <c r="C1692" s="142"/>
    </row>
    <row r="1693" spans="2:3" ht="12.75">
      <c r="B1693" s="142"/>
      <c r="C1693" s="142"/>
    </row>
    <row r="1694" spans="2:3" ht="12.75">
      <c r="B1694" s="142"/>
      <c r="C1694" s="142"/>
    </row>
    <row r="1695" spans="2:3" ht="12.75">
      <c r="B1695" s="142"/>
      <c r="C1695" s="142"/>
    </row>
    <row r="1696" spans="2:3" ht="12.75">
      <c r="B1696" s="142"/>
      <c r="C1696" s="142"/>
    </row>
    <row r="1697" spans="2:3" ht="12.75">
      <c r="B1697" s="142"/>
      <c r="C1697" s="142"/>
    </row>
    <row r="1698" spans="2:3" ht="12.75">
      <c r="B1698" s="142"/>
      <c r="C1698" s="142"/>
    </row>
    <row r="1699" spans="2:3" ht="12.75">
      <c r="B1699" s="142"/>
      <c r="C1699" s="142"/>
    </row>
    <row r="1700" spans="2:3" ht="12.75">
      <c r="B1700" s="142"/>
      <c r="C1700" s="142"/>
    </row>
    <row r="1701" spans="2:3" ht="12.75">
      <c r="B1701" s="142"/>
      <c r="C1701" s="142"/>
    </row>
    <row r="1702" spans="2:3" ht="12.75">
      <c r="B1702" s="142"/>
      <c r="C1702" s="142"/>
    </row>
    <row r="1703" spans="2:3" ht="12.75">
      <c r="B1703" s="142"/>
      <c r="C1703" s="142"/>
    </row>
    <row r="1704" spans="2:3" ht="12.75">
      <c r="B1704" s="142"/>
      <c r="C1704" s="142"/>
    </row>
    <row r="1705" spans="2:3" ht="12.75">
      <c r="B1705" s="142"/>
      <c r="C1705" s="142"/>
    </row>
    <row r="1706" spans="2:3" ht="12.75">
      <c r="B1706" s="142"/>
      <c r="C1706" s="142"/>
    </row>
    <row r="1707" spans="2:3" ht="12.75">
      <c r="B1707" s="142"/>
      <c r="C1707" s="142"/>
    </row>
    <row r="1708" spans="2:3" ht="12.75">
      <c r="B1708" s="142"/>
      <c r="C1708" s="142"/>
    </row>
    <row r="1709" spans="2:3" ht="12.75">
      <c r="B1709" s="142"/>
      <c r="C1709" s="142"/>
    </row>
    <row r="1710" spans="2:3" ht="12.75">
      <c r="B1710" s="142"/>
      <c r="C1710" s="142"/>
    </row>
    <row r="1711" spans="2:3" ht="12.75">
      <c r="B1711" s="142"/>
      <c r="C1711" s="142"/>
    </row>
    <row r="1712" spans="2:3" ht="12.75">
      <c r="B1712" s="142"/>
      <c r="C1712" s="142"/>
    </row>
    <row r="1713" spans="2:3" ht="12.75">
      <c r="B1713" s="142"/>
      <c r="C1713" s="142"/>
    </row>
    <row r="1714" spans="2:3" ht="12.75">
      <c r="B1714" s="142"/>
      <c r="C1714" s="142"/>
    </row>
    <row r="1715" spans="2:3" ht="12.75">
      <c r="B1715" s="142"/>
      <c r="C1715" s="142"/>
    </row>
    <row r="1716" spans="2:3" ht="12.75">
      <c r="B1716" s="142"/>
      <c r="C1716" s="142"/>
    </row>
    <row r="1717" spans="2:3" ht="12.75">
      <c r="B1717" s="142"/>
      <c r="C1717" s="142"/>
    </row>
    <row r="1718" spans="2:3" ht="12.75">
      <c r="B1718" s="142"/>
      <c r="C1718" s="142"/>
    </row>
    <row r="1719" spans="2:3" ht="12.75">
      <c r="B1719" s="142"/>
      <c r="C1719" s="142"/>
    </row>
    <row r="1720" spans="2:3" ht="12.75">
      <c r="B1720" s="142"/>
      <c r="C1720" s="142"/>
    </row>
    <row r="1721" spans="2:3" ht="12.75">
      <c r="B1721" s="142"/>
      <c r="C1721" s="142"/>
    </row>
    <row r="1722" spans="2:3" ht="12.75">
      <c r="B1722" s="142"/>
      <c r="C1722" s="142"/>
    </row>
    <row r="1723" spans="2:3" ht="12.75">
      <c r="B1723" s="142"/>
      <c r="C1723" s="142"/>
    </row>
    <row r="1724" spans="2:3" ht="12.75">
      <c r="B1724" s="142"/>
      <c r="C1724" s="142"/>
    </row>
    <row r="1725" spans="2:3" ht="12.75">
      <c r="B1725" s="142"/>
      <c r="C1725" s="142"/>
    </row>
    <row r="1726" spans="2:3" ht="12.75">
      <c r="B1726" s="142"/>
      <c r="C1726" s="142"/>
    </row>
    <row r="1727" spans="2:3" ht="12.75">
      <c r="B1727" s="142"/>
      <c r="C1727" s="142"/>
    </row>
    <row r="1728" spans="2:3" ht="12.75">
      <c r="B1728" s="142"/>
      <c r="C1728" s="142"/>
    </row>
    <row r="1729" spans="2:3" ht="12.75">
      <c r="B1729" s="142"/>
      <c r="C1729" s="142"/>
    </row>
    <row r="1730" spans="2:3" ht="12.75">
      <c r="B1730" s="142"/>
      <c r="C1730" s="142"/>
    </row>
    <row r="1731" spans="2:3" ht="12.75">
      <c r="B1731" s="142"/>
      <c r="C1731" s="142"/>
    </row>
    <row r="1732" spans="2:3" ht="12.75">
      <c r="B1732" s="142"/>
      <c r="C1732" s="142"/>
    </row>
    <row r="1733" spans="2:3" ht="12.75">
      <c r="B1733" s="142"/>
      <c r="C1733" s="142"/>
    </row>
    <row r="1734" spans="2:3" ht="12.75">
      <c r="B1734" s="142"/>
      <c r="C1734" s="142"/>
    </row>
    <row r="1735" spans="2:3" ht="12.75">
      <c r="B1735" s="142"/>
      <c r="C1735" s="142"/>
    </row>
    <row r="1736" spans="2:3" ht="12.75">
      <c r="B1736" s="142"/>
      <c r="C1736" s="142"/>
    </row>
    <row r="1737" spans="2:3" ht="12.75">
      <c r="B1737" s="142"/>
      <c r="C1737" s="142"/>
    </row>
    <row r="1738" spans="2:3" ht="12.75">
      <c r="B1738" s="142"/>
      <c r="C1738" s="142"/>
    </row>
    <row r="1739" spans="2:3" ht="12.75">
      <c r="B1739" s="142"/>
      <c r="C1739" s="142"/>
    </row>
    <row r="1740" spans="2:3" ht="12.75">
      <c r="B1740" s="142"/>
      <c r="C1740" s="142"/>
    </row>
    <row r="1741" spans="2:3" ht="12.75">
      <c r="B1741" s="142"/>
      <c r="C1741" s="142"/>
    </row>
    <row r="1742" spans="2:3" ht="12.75">
      <c r="B1742" s="142"/>
      <c r="C1742" s="142"/>
    </row>
    <row r="1743" spans="2:3" ht="12.75">
      <c r="B1743" s="142"/>
      <c r="C1743" s="142"/>
    </row>
    <row r="1744" spans="2:3" ht="12.75">
      <c r="B1744" s="142"/>
      <c r="C1744" s="142"/>
    </row>
    <row r="1745" spans="2:3" ht="12.75">
      <c r="B1745" s="142"/>
      <c r="C1745" s="142"/>
    </row>
    <row r="1746" spans="2:3" ht="12.75">
      <c r="B1746" s="142"/>
      <c r="C1746" s="142"/>
    </row>
    <row r="1747" spans="2:3" ht="12.75">
      <c r="B1747" s="142"/>
      <c r="C1747" s="142"/>
    </row>
    <row r="1748" spans="2:3" ht="12.75">
      <c r="B1748" s="142"/>
      <c r="C1748" s="142"/>
    </row>
    <row r="1749" spans="2:3" ht="12.75">
      <c r="B1749" s="142"/>
      <c r="C1749" s="142"/>
    </row>
    <row r="1750" spans="2:3" ht="12.75">
      <c r="B1750" s="142"/>
      <c r="C1750" s="142"/>
    </row>
    <row r="1751" spans="2:3" ht="12.75">
      <c r="B1751" s="142"/>
      <c r="C1751" s="142"/>
    </row>
    <row r="1752" spans="2:3" ht="12.75">
      <c r="B1752" s="142"/>
      <c r="C1752" s="142"/>
    </row>
    <row r="1753" spans="2:3" ht="12.75">
      <c r="B1753" s="142"/>
      <c r="C1753" s="142"/>
    </row>
    <row r="1754" spans="2:3" ht="12.75">
      <c r="B1754" s="142"/>
      <c r="C1754" s="142"/>
    </row>
    <row r="1755" spans="2:3" ht="12.75">
      <c r="B1755" s="142"/>
      <c r="C1755" s="142"/>
    </row>
    <row r="1756" spans="2:3" ht="12.75">
      <c r="B1756" s="142"/>
      <c r="C1756" s="142"/>
    </row>
    <row r="1757" spans="2:3" ht="12.75">
      <c r="B1757" s="142"/>
      <c r="C1757" s="142"/>
    </row>
    <row r="1758" spans="2:3" ht="12.75">
      <c r="B1758" s="142"/>
      <c r="C1758" s="142"/>
    </row>
    <row r="1759" spans="2:3" ht="12.75">
      <c r="B1759" s="142"/>
      <c r="C1759" s="142"/>
    </row>
    <row r="1760" spans="2:3" ht="12.75">
      <c r="B1760" s="142"/>
      <c r="C1760" s="142"/>
    </row>
    <row r="1761" spans="2:3" ht="12.75">
      <c r="B1761" s="142"/>
      <c r="C1761" s="142"/>
    </row>
    <row r="1762" spans="2:3" ht="12.75">
      <c r="B1762" s="142"/>
      <c r="C1762" s="142"/>
    </row>
    <row r="1763" spans="2:3" ht="12.75">
      <c r="B1763" s="142"/>
      <c r="C1763" s="142"/>
    </row>
    <row r="1764" spans="2:3" ht="12.75">
      <c r="B1764" s="142"/>
      <c r="C1764" s="142"/>
    </row>
    <row r="1765" spans="2:3" ht="12.75">
      <c r="B1765" s="142"/>
      <c r="C1765" s="142"/>
    </row>
    <row r="1766" spans="2:3" ht="12.75">
      <c r="B1766" s="142"/>
      <c r="C1766" s="142"/>
    </row>
    <row r="1767" spans="2:3" ht="12.75">
      <c r="B1767" s="142"/>
      <c r="C1767" s="142"/>
    </row>
    <row r="1768" spans="2:3" ht="12.75">
      <c r="B1768" s="142"/>
      <c r="C1768" s="142"/>
    </row>
    <row r="1769" spans="2:3" ht="12.75">
      <c r="B1769" s="142"/>
      <c r="C1769" s="142"/>
    </row>
    <row r="1770" spans="2:3" ht="12.75">
      <c r="B1770" s="142"/>
      <c r="C1770" s="142"/>
    </row>
    <row r="1771" spans="2:3" ht="12.75">
      <c r="B1771" s="142"/>
      <c r="C1771" s="142"/>
    </row>
    <row r="1772" spans="2:3" ht="12.75">
      <c r="B1772" s="142"/>
      <c r="C1772" s="142"/>
    </row>
    <row r="1773" spans="2:3" ht="12.75">
      <c r="B1773" s="142"/>
      <c r="C1773" s="142"/>
    </row>
    <row r="1774" spans="2:3" ht="12.75">
      <c r="B1774" s="142"/>
      <c r="C1774" s="142"/>
    </row>
    <row r="1775" spans="2:3" ht="12.75">
      <c r="B1775" s="142"/>
      <c r="C1775" s="142"/>
    </row>
    <row r="1776" spans="2:3" ht="12.75">
      <c r="B1776" s="142"/>
      <c r="C1776" s="142"/>
    </row>
    <row r="1777" spans="2:3" ht="12.75">
      <c r="B1777" s="142"/>
      <c r="C1777" s="142"/>
    </row>
    <row r="1778" spans="2:3" ht="12.75">
      <c r="B1778" s="142"/>
      <c r="C1778" s="142"/>
    </row>
    <row r="1779" spans="2:3" ht="12.75">
      <c r="B1779" s="142"/>
      <c r="C1779" s="142"/>
    </row>
    <row r="1780" spans="2:3" ht="12.75">
      <c r="B1780" s="142"/>
      <c r="C1780" s="142"/>
    </row>
    <row r="1781" spans="2:3" ht="12.75">
      <c r="B1781" s="142"/>
      <c r="C1781" s="142"/>
    </row>
    <row r="1782" spans="2:3" ht="12.75">
      <c r="B1782" s="142"/>
      <c r="C1782" s="142"/>
    </row>
    <row r="1783" spans="2:3" ht="12.75">
      <c r="B1783" s="142"/>
      <c r="C1783" s="142"/>
    </row>
    <row r="1784" spans="2:3" ht="12.75">
      <c r="B1784" s="142"/>
      <c r="C1784" s="142"/>
    </row>
    <row r="1785" spans="2:3" ht="12.75">
      <c r="B1785" s="142"/>
      <c r="C1785" s="142"/>
    </row>
    <row r="1786" spans="2:3" ht="12.75">
      <c r="B1786" s="142"/>
      <c r="C1786" s="142"/>
    </row>
    <row r="1787" spans="2:3" ht="12.75">
      <c r="B1787" s="142"/>
      <c r="C1787" s="142"/>
    </row>
    <row r="1788" spans="2:3" ht="12.75">
      <c r="B1788" s="142"/>
      <c r="C1788" s="142"/>
    </row>
    <row r="1789" spans="2:3" ht="12.75">
      <c r="B1789" s="142"/>
      <c r="C1789" s="142"/>
    </row>
    <row r="1790" spans="2:3" ht="12.75">
      <c r="B1790" s="142"/>
      <c r="C1790" s="142"/>
    </row>
    <row r="1791" spans="2:3" ht="12.75">
      <c r="B1791" s="142"/>
      <c r="C1791" s="142"/>
    </row>
    <row r="1792" spans="2:3" ht="12.75">
      <c r="B1792" s="142"/>
      <c r="C1792" s="142"/>
    </row>
    <row r="1793" spans="2:3" ht="12.75">
      <c r="B1793" s="142"/>
      <c r="C1793" s="142"/>
    </row>
    <row r="1794" spans="2:3" ht="12.75">
      <c r="B1794" s="142"/>
      <c r="C1794" s="142"/>
    </row>
    <row r="1795" spans="2:3" ht="12.75">
      <c r="B1795" s="142"/>
      <c r="C1795" s="142"/>
    </row>
    <row r="1796" spans="2:3" ht="12.75">
      <c r="B1796" s="142"/>
      <c r="C1796" s="142"/>
    </row>
    <row r="1797" spans="2:3" ht="12.75">
      <c r="B1797" s="142"/>
      <c r="C1797" s="142"/>
    </row>
    <row r="1798" spans="2:3" ht="12.75">
      <c r="B1798" s="142"/>
      <c r="C1798" s="142"/>
    </row>
    <row r="1799" spans="2:3" ht="12.75">
      <c r="B1799" s="142"/>
      <c r="C1799" s="142"/>
    </row>
    <row r="1800" spans="2:3" ht="12.75">
      <c r="B1800" s="142"/>
      <c r="C1800" s="142"/>
    </row>
    <row r="1801" spans="2:3" ht="12.75">
      <c r="B1801" s="142"/>
      <c r="C1801" s="142"/>
    </row>
    <row r="1802" spans="2:3" ht="12.75">
      <c r="B1802" s="142"/>
      <c r="C1802" s="142"/>
    </row>
    <row r="1803" spans="2:3" ht="12.75">
      <c r="B1803" s="142"/>
      <c r="C1803" s="142"/>
    </row>
    <row r="1804" spans="2:3" ht="12.75">
      <c r="B1804" s="142"/>
      <c r="C1804" s="142"/>
    </row>
    <row r="1805" spans="2:3" ht="12.75">
      <c r="B1805" s="142"/>
      <c r="C1805" s="142"/>
    </row>
    <row r="1806" spans="2:3" ht="12.75">
      <c r="B1806" s="142"/>
      <c r="C1806" s="142"/>
    </row>
    <row r="1807" spans="2:3" ht="12.75">
      <c r="B1807" s="142"/>
      <c r="C1807" s="142"/>
    </row>
    <row r="1808" spans="2:3" ht="12.75">
      <c r="B1808" s="142"/>
      <c r="C1808" s="142"/>
    </row>
    <row r="1809" spans="2:3" ht="12.75">
      <c r="B1809" s="142"/>
      <c r="C1809" s="142"/>
    </row>
    <row r="1810" spans="2:3" ht="12.75">
      <c r="B1810" s="142"/>
      <c r="C1810" s="142"/>
    </row>
    <row r="1811" spans="2:3" ht="12.75">
      <c r="B1811" s="142"/>
      <c r="C1811" s="142"/>
    </row>
    <row r="1812" spans="2:3" ht="12.75">
      <c r="B1812" s="142"/>
      <c r="C1812" s="142"/>
    </row>
    <row r="1813" spans="2:3" ht="12.75">
      <c r="B1813" s="142"/>
      <c r="C1813" s="142"/>
    </row>
    <row r="1814" spans="2:3" ht="12.75">
      <c r="B1814" s="142"/>
      <c r="C1814" s="142"/>
    </row>
    <row r="1815" spans="2:3" ht="12.75">
      <c r="B1815" s="142"/>
      <c r="C1815" s="142"/>
    </row>
    <row r="1816" spans="2:3" ht="12.75">
      <c r="B1816" s="142"/>
      <c r="C1816" s="142"/>
    </row>
    <row r="1817" spans="2:3" ht="12.75">
      <c r="B1817" s="142"/>
      <c r="C1817" s="142"/>
    </row>
    <row r="1818" spans="2:3" ht="12.75">
      <c r="B1818" s="142"/>
      <c r="C1818" s="142"/>
    </row>
    <row r="1819" spans="2:3" ht="12.75">
      <c r="B1819" s="142"/>
      <c r="C1819" s="142"/>
    </row>
    <row r="1820" spans="2:3" ht="12.75">
      <c r="B1820" s="142"/>
      <c r="C1820" s="142"/>
    </row>
    <row r="1821" spans="2:3" ht="12.75">
      <c r="B1821" s="142"/>
      <c r="C1821" s="142"/>
    </row>
    <row r="1822" spans="2:3" ht="12.75">
      <c r="B1822" s="142"/>
      <c r="C1822" s="142"/>
    </row>
    <row r="1823" spans="2:3" ht="12.75">
      <c r="B1823" s="142"/>
      <c r="C1823" s="142"/>
    </row>
    <row r="1824" spans="2:3" ht="12.75">
      <c r="B1824" s="142"/>
      <c r="C1824" s="142"/>
    </row>
    <row r="1825" spans="2:3" ht="12.75">
      <c r="B1825" s="142"/>
      <c r="C1825" s="142"/>
    </row>
    <row r="1826" spans="2:3" ht="12.75">
      <c r="B1826" s="142"/>
      <c r="C1826" s="142"/>
    </row>
    <row r="1827" spans="2:3" ht="12.75">
      <c r="B1827" s="142"/>
      <c r="C1827" s="142"/>
    </row>
    <row r="1828" spans="2:3" ht="12.75">
      <c r="B1828" s="142"/>
      <c r="C1828" s="142"/>
    </row>
    <row r="1829" spans="2:3" ht="12.75">
      <c r="B1829" s="142"/>
      <c r="C1829" s="142"/>
    </row>
    <row r="1830" spans="2:3" ht="12.75">
      <c r="B1830" s="142"/>
      <c r="C1830" s="142"/>
    </row>
    <row r="1831" spans="2:3" ht="12.75">
      <c r="B1831" s="142"/>
      <c r="C1831" s="142"/>
    </row>
    <row r="1832" spans="2:3" ht="12.75">
      <c r="B1832" s="142"/>
      <c r="C1832" s="142"/>
    </row>
    <row r="1833" spans="2:3" ht="12.75">
      <c r="B1833" s="142"/>
      <c r="C1833" s="142"/>
    </row>
    <row r="1834" spans="2:3" ht="12.75">
      <c r="B1834" s="142"/>
      <c r="C1834" s="142"/>
    </row>
    <row r="1835" spans="2:3" ht="12.75">
      <c r="B1835" s="142"/>
      <c r="C1835" s="142"/>
    </row>
    <row r="1836" spans="2:3" ht="12.75">
      <c r="B1836" s="142"/>
      <c r="C1836" s="142"/>
    </row>
    <row r="1837" spans="2:3" ht="12.75">
      <c r="B1837" s="142"/>
      <c r="C1837" s="142"/>
    </row>
    <row r="1838" spans="2:3" ht="12.75">
      <c r="B1838" s="142"/>
      <c r="C1838" s="142"/>
    </row>
    <row r="1839" spans="2:3" ht="12.75">
      <c r="B1839" s="142"/>
      <c r="C1839" s="142"/>
    </row>
    <row r="1840" spans="2:3" ht="12.75">
      <c r="B1840" s="142"/>
      <c r="C1840" s="142"/>
    </row>
    <row r="1841" spans="2:3" ht="12.75">
      <c r="B1841" s="142"/>
      <c r="C1841" s="142"/>
    </row>
    <row r="1842" spans="2:3" ht="12.75">
      <c r="B1842" s="142"/>
      <c r="C1842" s="142"/>
    </row>
    <row r="1843" spans="2:3" ht="12.75">
      <c r="B1843" s="142"/>
      <c r="C1843" s="142"/>
    </row>
    <row r="1844" spans="2:3" ht="12.75">
      <c r="B1844" s="142"/>
      <c r="C1844" s="142"/>
    </row>
    <row r="1845" spans="2:3" ht="12.75">
      <c r="B1845" s="142"/>
      <c r="C1845" s="142"/>
    </row>
    <row r="1846" spans="2:3" ht="12.75">
      <c r="B1846" s="142"/>
      <c r="C1846" s="142"/>
    </row>
    <row r="1847" spans="2:3" ht="12.75">
      <c r="B1847" s="142"/>
      <c r="C1847" s="142"/>
    </row>
    <row r="1848" spans="2:3" ht="12.75">
      <c r="B1848" s="142"/>
      <c r="C1848" s="142"/>
    </row>
    <row r="1849" spans="2:3" ht="12.75">
      <c r="B1849" s="142"/>
      <c r="C1849" s="142"/>
    </row>
    <row r="1850" spans="2:3" ht="12.75">
      <c r="B1850" s="142"/>
      <c r="C1850" s="142"/>
    </row>
    <row r="1851" spans="2:3" ht="12.75">
      <c r="B1851" s="142"/>
      <c r="C1851" s="142"/>
    </row>
    <row r="1852" spans="2:3" ht="12.75">
      <c r="B1852" s="142"/>
      <c r="C1852" s="142"/>
    </row>
    <row r="1853" spans="2:3" ht="12.75">
      <c r="B1853" s="142"/>
      <c r="C1853" s="142"/>
    </row>
    <row r="1854" spans="2:3" ht="12.75">
      <c r="B1854" s="142"/>
      <c r="C1854" s="142"/>
    </row>
    <row r="1855" spans="2:3" ht="12.75">
      <c r="B1855" s="142"/>
      <c r="C1855" s="142"/>
    </row>
    <row r="1856" spans="2:3" ht="12.75">
      <c r="B1856" s="142"/>
      <c r="C1856" s="142"/>
    </row>
    <row r="1857" spans="2:3" ht="12.75">
      <c r="B1857" s="142"/>
      <c r="C1857" s="142"/>
    </row>
    <row r="1858" spans="2:3" ht="12.75">
      <c r="B1858" s="142"/>
      <c r="C1858" s="142"/>
    </row>
    <row r="1859" spans="2:3" ht="12.75">
      <c r="B1859" s="142"/>
      <c r="C1859" s="142"/>
    </row>
    <row r="1860" spans="2:3" ht="12.75">
      <c r="B1860" s="142"/>
      <c r="C1860" s="142"/>
    </row>
    <row r="1861" spans="2:3" ht="12.75">
      <c r="B1861" s="142"/>
      <c r="C1861" s="142"/>
    </row>
    <row r="1862" spans="2:3" ht="12.75">
      <c r="B1862" s="142"/>
      <c r="C1862" s="142"/>
    </row>
    <row r="1863" spans="2:3" ht="12.75">
      <c r="B1863" s="142"/>
      <c r="C1863" s="142"/>
    </row>
    <row r="1864" spans="2:3" ht="12.75">
      <c r="B1864" s="142"/>
      <c r="C1864" s="142"/>
    </row>
    <row r="1865" spans="2:3" ht="12.75">
      <c r="B1865" s="142"/>
      <c r="C1865" s="142"/>
    </row>
    <row r="1866" spans="2:3" ht="12.75">
      <c r="B1866" s="142"/>
      <c r="C1866" s="142"/>
    </row>
    <row r="1867" spans="2:3" ht="12.75">
      <c r="B1867" s="142"/>
      <c r="C1867" s="142"/>
    </row>
    <row r="1868" spans="2:3" ht="12.75">
      <c r="B1868" s="142"/>
      <c r="C1868" s="142"/>
    </row>
    <row r="1869" spans="2:3" ht="12.75">
      <c r="B1869" s="142"/>
      <c r="C1869" s="142"/>
    </row>
    <row r="1870" spans="2:3" ht="12.75">
      <c r="B1870" s="142"/>
      <c r="C1870" s="142"/>
    </row>
    <row r="1871" spans="2:3" ht="12.75">
      <c r="B1871" s="142"/>
      <c r="C1871" s="142"/>
    </row>
    <row r="1872" spans="2:3" ht="12.75">
      <c r="B1872" s="142"/>
      <c r="C1872" s="142"/>
    </row>
    <row r="1873" spans="2:3" ht="12.75">
      <c r="B1873" s="142"/>
      <c r="C1873" s="142"/>
    </row>
    <row r="1874" spans="2:3" ht="12.75">
      <c r="B1874" s="142"/>
      <c r="C1874" s="142"/>
    </row>
    <row r="1875" spans="2:3" ht="12.75">
      <c r="B1875" s="142"/>
      <c r="C1875" s="142"/>
    </row>
    <row r="1876" spans="2:3" ht="12.75">
      <c r="B1876" s="142"/>
      <c r="C1876" s="142"/>
    </row>
    <row r="1877" spans="2:3" ht="12.75">
      <c r="B1877" s="142"/>
      <c r="C1877" s="142"/>
    </row>
    <row r="1878" spans="2:3" ht="12.75">
      <c r="B1878" s="142"/>
      <c r="C1878" s="142"/>
    </row>
    <row r="1879" spans="2:3" ht="12.75">
      <c r="B1879" s="142"/>
      <c r="C1879" s="142"/>
    </row>
    <row r="1880" spans="2:3" ht="12.75">
      <c r="B1880" s="142"/>
      <c r="C1880" s="142"/>
    </row>
    <row r="1881" spans="2:3" ht="12.75">
      <c r="B1881" s="142"/>
      <c r="C1881" s="142"/>
    </row>
    <row r="1882" spans="2:3" ht="12.75">
      <c r="B1882" s="142"/>
      <c r="C1882" s="142"/>
    </row>
    <row r="1883" spans="2:3" ht="12.75">
      <c r="B1883" s="142"/>
      <c r="C1883" s="142"/>
    </row>
    <row r="1884" spans="2:3" ht="12.75">
      <c r="B1884" s="142"/>
      <c r="C1884" s="142"/>
    </row>
    <row r="1885" spans="2:3" ht="12.75">
      <c r="B1885" s="142"/>
      <c r="C1885" s="142"/>
    </row>
    <row r="1886" spans="2:3" ht="12.75">
      <c r="B1886" s="142"/>
      <c r="C1886" s="142"/>
    </row>
    <row r="1887" spans="2:3" ht="12.75">
      <c r="B1887" s="142"/>
      <c r="C1887" s="142"/>
    </row>
    <row r="1888" spans="2:3" ht="12.75">
      <c r="B1888" s="142"/>
      <c r="C1888" s="142"/>
    </row>
    <row r="1889" spans="2:3" ht="12.75">
      <c r="B1889" s="142"/>
      <c r="C1889" s="142"/>
    </row>
    <row r="1890" spans="2:3" ht="12.75">
      <c r="B1890" s="142"/>
      <c r="C1890" s="142"/>
    </row>
    <row r="1891" spans="2:3" ht="12.75">
      <c r="B1891" s="142"/>
      <c r="C1891" s="142"/>
    </row>
    <row r="1892" spans="2:3" ht="12.75">
      <c r="B1892" s="142"/>
      <c r="C1892" s="142"/>
    </row>
    <row r="1893" spans="2:3" ht="12.75">
      <c r="B1893" s="142"/>
      <c r="C1893" s="142"/>
    </row>
    <row r="1894" spans="2:3" ht="12.75">
      <c r="B1894" s="142"/>
      <c r="C1894" s="142"/>
    </row>
    <row r="1895" spans="2:3" ht="12.75">
      <c r="B1895" s="142"/>
      <c r="C1895" s="142"/>
    </row>
    <row r="1896" spans="2:3" ht="12.75">
      <c r="B1896" s="142"/>
      <c r="C1896" s="142"/>
    </row>
    <row r="1897" spans="2:3" ht="12.75">
      <c r="B1897" s="142"/>
      <c r="C1897" s="142"/>
    </row>
    <row r="1898" spans="2:3" ht="12.75">
      <c r="B1898" s="142"/>
      <c r="C1898" s="142"/>
    </row>
    <row r="1899" spans="2:3" ht="12.75">
      <c r="B1899" s="142"/>
      <c r="C1899" s="142"/>
    </row>
    <row r="1900" spans="2:3" ht="12.75">
      <c r="B1900" s="142"/>
      <c r="C1900" s="142"/>
    </row>
    <row r="1901" spans="2:3" ht="12.75">
      <c r="B1901" s="142"/>
      <c r="C1901" s="142"/>
    </row>
    <row r="1902" spans="2:3" ht="12.75">
      <c r="B1902" s="142"/>
      <c r="C1902" s="142"/>
    </row>
    <row r="1903" spans="2:3" ht="12.75">
      <c r="B1903" s="142"/>
      <c r="C1903" s="142"/>
    </row>
    <row r="1904" spans="2:3" ht="12.75">
      <c r="B1904" s="142"/>
      <c r="C1904" s="142"/>
    </row>
    <row r="1905" spans="2:3" ht="12.75">
      <c r="B1905" s="142"/>
      <c r="C1905" s="142"/>
    </row>
    <row r="1906" spans="2:3" ht="12.75">
      <c r="B1906" s="142"/>
      <c r="C1906" s="142"/>
    </row>
    <row r="1907" spans="2:3" ht="12.75">
      <c r="B1907" s="142"/>
      <c r="C1907" s="142"/>
    </row>
    <row r="1908" spans="2:3" ht="12.75">
      <c r="B1908" s="142"/>
      <c r="C1908" s="142"/>
    </row>
    <row r="1909" spans="2:3" ht="12.75">
      <c r="B1909" s="142"/>
      <c r="C1909" s="142"/>
    </row>
    <row r="1910" spans="2:3" ht="12.75">
      <c r="B1910" s="142"/>
      <c r="C1910" s="142"/>
    </row>
    <row r="1911" spans="2:3" ht="12.75">
      <c r="B1911" s="142"/>
      <c r="C1911" s="142"/>
    </row>
    <row r="1912" spans="2:3" ht="12.75">
      <c r="B1912" s="142"/>
      <c r="C1912" s="142"/>
    </row>
    <row r="1913" spans="2:3" ht="12.75">
      <c r="B1913" s="142"/>
      <c r="C1913" s="142"/>
    </row>
    <row r="1914" spans="2:3" ht="12.75">
      <c r="B1914" s="142"/>
      <c r="C1914" s="142"/>
    </row>
    <row r="1915" spans="2:3" ht="12.75">
      <c r="B1915" s="142"/>
      <c r="C1915" s="142"/>
    </row>
    <row r="1916" spans="2:3" ht="12.75">
      <c r="B1916" s="142"/>
      <c r="C1916" s="142"/>
    </row>
    <row r="1917" spans="2:3" ht="12.75">
      <c r="B1917" s="142"/>
      <c r="C1917" s="142"/>
    </row>
    <row r="1918" spans="2:3" ht="12.75">
      <c r="B1918" s="142"/>
      <c r="C1918" s="142"/>
    </row>
    <row r="1919" spans="2:3" ht="12.75">
      <c r="B1919" s="142"/>
      <c r="C1919" s="142"/>
    </row>
    <row r="1920" spans="2:3" ht="12.75">
      <c r="B1920" s="142"/>
      <c r="C1920" s="142"/>
    </row>
    <row r="1921" spans="2:3" ht="12.75">
      <c r="B1921" s="142"/>
      <c r="C1921" s="142"/>
    </row>
    <row r="1922" spans="2:3" ht="12.75">
      <c r="B1922" s="142"/>
      <c r="C1922" s="142"/>
    </row>
    <row r="1923" spans="2:3" ht="12.75">
      <c r="B1923" s="142"/>
      <c r="C1923" s="142"/>
    </row>
    <row r="1924" spans="2:3" ht="12.75">
      <c r="B1924" s="142"/>
      <c r="C1924" s="142"/>
    </row>
    <row r="1925" spans="2:3" ht="12.75">
      <c r="B1925" s="142"/>
      <c r="C1925" s="142"/>
    </row>
    <row r="1926" spans="2:3" ht="12.75">
      <c r="B1926" s="142"/>
      <c r="C1926" s="142"/>
    </row>
    <row r="1927" spans="2:3" ht="12.75">
      <c r="B1927" s="142"/>
      <c r="C1927" s="142"/>
    </row>
    <row r="1928" spans="2:3" ht="12.75">
      <c r="B1928" s="142"/>
      <c r="C1928" s="142"/>
    </row>
    <row r="1929" spans="2:3" ht="12.75">
      <c r="B1929" s="142"/>
      <c r="C1929" s="142"/>
    </row>
    <row r="1930" spans="2:3" ht="12.75">
      <c r="B1930" s="142"/>
      <c r="C1930" s="142"/>
    </row>
    <row r="1931" spans="2:3" ht="12.75">
      <c r="B1931" s="142"/>
      <c r="C1931" s="142"/>
    </row>
    <row r="1932" spans="2:3" ht="12.75">
      <c r="B1932" s="142"/>
      <c r="C1932" s="142"/>
    </row>
    <row r="1933" spans="2:3" ht="12.75">
      <c r="B1933" s="142"/>
      <c r="C1933" s="142"/>
    </row>
    <row r="1934" spans="2:3" ht="12.75">
      <c r="B1934" s="142"/>
      <c r="C1934" s="142"/>
    </row>
    <row r="1935" spans="2:3" ht="12.75">
      <c r="B1935" s="142"/>
      <c r="C1935" s="142"/>
    </row>
    <row r="1936" spans="2:3" ht="12.75">
      <c r="B1936" s="142"/>
      <c r="C1936" s="142"/>
    </row>
    <row r="1937" spans="2:3" ht="12.75">
      <c r="B1937" s="142"/>
      <c r="C1937" s="142"/>
    </row>
    <row r="1938" spans="2:3" ht="12.75">
      <c r="B1938" s="142"/>
      <c r="C1938" s="142"/>
    </row>
    <row r="1939" spans="2:3" ht="12.75">
      <c r="B1939" s="142"/>
      <c r="C1939" s="142"/>
    </row>
    <row r="1940" spans="2:3" ht="12.75">
      <c r="B1940" s="142"/>
      <c r="C1940" s="142"/>
    </row>
    <row r="1941" spans="2:3" ht="12.75">
      <c r="B1941" s="142"/>
      <c r="C1941" s="142"/>
    </row>
    <row r="1942" spans="2:3" ht="12.75">
      <c r="B1942" s="142"/>
      <c r="C1942" s="142"/>
    </row>
    <row r="1943" spans="2:3" ht="12.75">
      <c r="B1943" s="142"/>
      <c r="C1943" s="142"/>
    </row>
    <row r="1944" spans="2:3" ht="12.75">
      <c r="B1944" s="142"/>
      <c r="C1944" s="142"/>
    </row>
    <row r="1945" spans="2:3" ht="12.75">
      <c r="B1945" s="142"/>
      <c r="C1945" s="142"/>
    </row>
    <row r="1946" spans="2:3" ht="12.75">
      <c r="B1946" s="142"/>
      <c r="C1946" s="142"/>
    </row>
    <row r="1947" spans="2:3" ht="12.75">
      <c r="B1947" s="142"/>
      <c r="C1947" s="142"/>
    </row>
    <row r="1948" spans="2:3" ht="12.75">
      <c r="B1948" s="142"/>
      <c r="C1948" s="142"/>
    </row>
    <row r="1949" spans="2:3" ht="12.75">
      <c r="B1949" s="142"/>
      <c r="C1949" s="142"/>
    </row>
    <row r="1950" spans="2:3" ht="12.75">
      <c r="B1950" s="142"/>
      <c r="C1950" s="142"/>
    </row>
    <row r="1951" spans="2:3" ht="12.75">
      <c r="B1951" s="142"/>
      <c r="C1951" s="142"/>
    </row>
    <row r="1952" spans="2:3" ht="12.75">
      <c r="B1952" s="142"/>
      <c r="C1952" s="142"/>
    </row>
    <row r="1953" spans="2:3" ht="12.75">
      <c r="B1953" s="142"/>
      <c r="C1953" s="142"/>
    </row>
    <row r="1954" spans="2:3" ht="12.75">
      <c r="B1954" s="142"/>
      <c r="C1954" s="142"/>
    </row>
    <row r="1955" spans="2:3" ht="12.75">
      <c r="B1955" s="142"/>
      <c r="C1955" s="142"/>
    </row>
    <row r="1956" spans="2:3" ht="12.75">
      <c r="B1956" s="142"/>
      <c r="C1956" s="142"/>
    </row>
    <row r="1957" spans="2:3" ht="12.75">
      <c r="B1957" s="142"/>
      <c r="C1957" s="142"/>
    </row>
    <row r="1958" spans="2:3" ht="12.75">
      <c r="B1958" s="142"/>
      <c r="C1958" s="142"/>
    </row>
    <row r="1959" spans="2:3" ht="12.75">
      <c r="B1959" s="142"/>
      <c r="C1959" s="142"/>
    </row>
    <row r="1960" spans="2:3" ht="12.75">
      <c r="B1960" s="142"/>
      <c r="C1960" s="142"/>
    </row>
    <row r="1961" spans="2:3" ht="12.75">
      <c r="B1961" s="142"/>
      <c r="C1961" s="142"/>
    </row>
    <row r="1962" spans="2:3" ht="12.75">
      <c r="B1962" s="142"/>
      <c r="C1962" s="142"/>
    </row>
    <row r="1963" spans="2:3" ht="12.75">
      <c r="B1963" s="142"/>
      <c r="C1963" s="142"/>
    </row>
    <row r="1964" spans="2:3" ht="12.75">
      <c r="B1964" s="142"/>
      <c r="C1964" s="142"/>
    </row>
    <row r="1965" spans="2:3" ht="12.75">
      <c r="B1965" s="142"/>
      <c r="C1965" s="142"/>
    </row>
    <row r="1966" spans="2:3" ht="12.75">
      <c r="B1966" s="142"/>
      <c r="C1966" s="142"/>
    </row>
    <row r="1967" spans="2:3" ht="12.75">
      <c r="B1967" s="142"/>
      <c r="C1967" s="142"/>
    </row>
    <row r="1968" spans="2:3" ht="12.75">
      <c r="B1968" s="142"/>
      <c r="C1968" s="142"/>
    </row>
    <row r="1969" spans="2:3" ht="12.75">
      <c r="B1969" s="142"/>
      <c r="C1969" s="142"/>
    </row>
    <row r="1970" spans="2:3" ht="12.75">
      <c r="B1970" s="142"/>
      <c r="C1970" s="142"/>
    </row>
    <row r="1971" spans="2:3" ht="12.75">
      <c r="B1971" s="142"/>
      <c r="C1971" s="142"/>
    </row>
    <row r="1972" spans="2:3" ht="12.75">
      <c r="B1972" s="142"/>
      <c r="C1972" s="142"/>
    </row>
    <row r="1973" spans="2:3" ht="12.75">
      <c r="B1973" s="142"/>
      <c r="C1973" s="142"/>
    </row>
    <row r="1974" spans="2:3" ht="12.75">
      <c r="B1974" s="142"/>
      <c r="C1974" s="142"/>
    </row>
    <row r="1975" spans="2:3" ht="12.75">
      <c r="B1975" s="142"/>
      <c r="C1975" s="142"/>
    </row>
    <row r="1976" spans="2:3" ht="12.75">
      <c r="B1976" s="142"/>
      <c r="C1976" s="142"/>
    </row>
    <row r="1977" spans="2:3" ht="12.75">
      <c r="B1977" s="142"/>
      <c r="C1977" s="142"/>
    </row>
    <row r="1978" spans="2:3" ht="12.75">
      <c r="B1978" s="142"/>
      <c r="C1978" s="142"/>
    </row>
    <row r="1979" spans="2:3" ht="12.75">
      <c r="B1979" s="142"/>
      <c r="C1979" s="142"/>
    </row>
    <row r="1980" spans="2:3" ht="12.75">
      <c r="B1980" s="142"/>
      <c r="C1980" s="142"/>
    </row>
    <row r="1981" spans="2:3" ht="12.75">
      <c r="B1981" s="142"/>
      <c r="C1981" s="142"/>
    </row>
    <row r="1982" spans="2:3" ht="12.75">
      <c r="B1982" s="142"/>
      <c r="C1982" s="142"/>
    </row>
    <row r="1983" spans="2:3" ht="12.75">
      <c r="B1983" s="142"/>
      <c r="C1983" s="142"/>
    </row>
    <row r="1984" spans="2:3" ht="12.75">
      <c r="B1984" s="142"/>
      <c r="C1984" s="142"/>
    </row>
    <row r="1985" spans="2:3" ht="12.75">
      <c r="B1985" s="142"/>
      <c r="C1985" s="142"/>
    </row>
    <row r="1986" spans="2:3" ht="12.75">
      <c r="B1986" s="142"/>
      <c r="C1986" s="142"/>
    </row>
    <row r="1987" spans="2:3" ht="12.75">
      <c r="B1987" s="142"/>
      <c r="C1987" s="142"/>
    </row>
    <row r="1988" spans="2:3" ht="12.75">
      <c r="B1988" s="142"/>
      <c r="C1988" s="142"/>
    </row>
    <row r="1989" spans="2:3" ht="12.75">
      <c r="B1989" s="142"/>
      <c r="C1989" s="142"/>
    </row>
    <row r="1990" spans="2:3" ht="12.75">
      <c r="B1990" s="142"/>
      <c r="C1990" s="142"/>
    </row>
    <row r="1991" spans="2:3" ht="12.75">
      <c r="B1991" s="142"/>
      <c r="C1991" s="142"/>
    </row>
    <row r="1992" spans="2:3" ht="12.75">
      <c r="B1992" s="142"/>
      <c r="C1992" s="142"/>
    </row>
    <row r="1993" spans="2:3" ht="12.75">
      <c r="B1993" s="142"/>
      <c r="C1993" s="142"/>
    </row>
    <row r="1994" spans="2:3" ht="12.75">
      <c r="B1994" s="142"/>
      <c r="C1994" s="142"/>
    </row>
    <row r="1995" spans="2:3" ht="12.75">
      <c r="B1995" s="142"/>
      <c r="C1995" s="142"/>
    </row>
    <row r="1996" spans="2:3" ht="12.75">
      <c r="B1996" s="142"/>
      <c r="C1996" s="142"/>
    </row>
    <row r="1997" spans="2:3" ht="12.75">
      <c r="B1997" s="142"/>
      <c r="C1997" s="142"/>
    </row>
    <row r="1998" spans="2:3" ht="12.75">
      <c r="B1998" s="142"/>
      <c r="C1998" s="142"/>
    </row>
    <row r="1999" spans="2:3" ht="12.75">
      <c r="B1999" s="142"/>
      <c r="C1999" s="142"/>
    </row>
    <row r="2000" spans="2:3" ht="12.75">
      <c r="B2000" s="142"/>
      <c r="C2000" s="142"/>
    </row>
    <row r="2001" spans="2:3" ht="12.75">
      <c r="B2001" s="142"/>
      <c r="C2001" s="142"/>
    </row>
    <row r="2002" spans="2:3" ht="12.75">
      <c r="B2002" s="142"/>
      <c r="C2002" s="142"/>
    </row>
    <row r="2003" spans="2:3" ht="12.75">
      <c r="B2003" s="142"/>
      <c r="C2003" s="142"/>
    </row>
    <row r="2004" spans="2:3" ht="12.75">
      <c r="B2004" s="142"/>
      <c r="C2004" s="142"/>
    </row>
    <row r="2005" spans="2:3" ht="12.75">
      <c r="B2005" s="142"/>
      <c r="C2005" s="142"/>
    </row>
    <row r="2006" spans="2:3" ht="12.75">
      <c r="B2006" s="142"/>
      <c r="C2006" s="142"/>
    </row>
    <row r="2007" spans="2:3" ht="12.75">
      <c r="B2007" s="142"/>
      <c r="C2007" s="142"/>
    </row>
    <row r="2008" spans="2:3" ht="12.75">
      <c r="B2008" s="142"/>
      <c r="C2008" s="142"/>
    </row>
    <row r="2009" spans="2:3" ht="12.75">
      <c r="B2009" s="142"/>
      <c r="C2009" s="142"/>
    </row>
    <row r="2010" spans="2:3" ht="12.75">
      <c r="B2010" s="142"/>
      <c r="C2010" s="142"/>
    </row>
    <row r="2011" spans="2:3" ht="12.75">
      <c r="B2011" s="142"/>
      <c r="C2011" s="142"/>
    </row>
    <row r="2012" spans="2:3" ht="12.75">
      <c r="B2012" s="142"/>
      <c r="C2012" s="142"/>
    </row>
    <row r="2013" spans="2:3" ht="12.75">
      <c r="B2013" s="142"/>
      <c r="C2013" s="142"/>
    </row>
    <row r="2014" spans="2:3" ht="12.75">
      <c r="B2014" s="142"/>
      <c r="C2014" s="142"/>
    </row>
    <row r="2015" spans="2:3" ht="12.75">
      <c r="B2015" s="142"/>
      <c r="C2015" s="142"/>
    </row>
    <row r="2016" spans="2:3" ht="12.75">
      <c r="B2016" s="142"/>
      <c r="C2016" s="142"/>
    </row>
    <row r="2017" spans="2:3" ht="12.75">
      <c r="B2017" s="142"/>
      <c r="C2017" s="142"/>
    </row>
    <row r="2018" spans="2:3" ht="12.75">
      <c r="B2018" s="142"/>
      <c r="C2018" s="142"/>
    </row>
    <row r="2019" spans="2:3" ht="12.75">
      <c r="B2019" s="142"/>
      <c r="C2019" s="142"/>
    </row>
    <row r="2020" spans="2:3" ht="12.75">
      <c r="B2020" s="142"/>
      <c r="C2020" s="142"/>
    </row>
    <row r="2021" spans="2:3" ht="12.75">
      <c r="B2021" s="142"/>
      <c r="C2021" s="142"/>
    </row>
    <row r="2022" spans="2:3" ht="12.75">
      <c r="B2022" s="142"/>
      <c r="C2022" s="142"/>
    </row>
    <row r="2023" spans="2:3" ht="12.75">
      <c r="B2023" s="142"/>
      <c r="C2023" s="142"/>
    </row>
    <row r="2024" spans="2:3" ht="12.75">
      <c r="B2024" s="142"/>
      <c r="C2024" s="142"/>
    </row>
    <row r="2025" spans="2:3" ht="12.75">
      <c r="B2025" s="142"/>
      <c r="C2025" s="142"/>
    </row>
    <row r="2026" spans="2:3" ht="12.75">
      <c r="B2026" s="142"/>
      <c r="C2026" s="142"/>
    </row>
    <row r="2027" spans="2:3" ht="12.75">
      <c r="B2027" s="142"/>
      <c r="C2027" s="142"/>
    </row>
    <row r="2028" spans="2:3" ht="12.75">
      <c r="B2028" s="142"/>
      <c r="C2028" s="142"/>
    </row>
    <row r="2029" spans="2:3" ht="12.75">
      <c r="B2029" s="142"/>
      <c r="C2029" s="142"/>
    </row>
    <row r="2030" spans="2:3" ht="12.75">
      <c r="B2030" s="142"/>
      <c r="C2030" s="142"/>
    </row>
    <row r="2031" spans="2:3" ht="12.75">
      <c r="B2031" s="142"/>
      <c r="C2031" s="142"/>
    </row>
    <row r="2032" spans="2:3" ht="12.75">
      <c r="B2032" s="142"/>
      <c r="C2032" s="142"/>
    </row>
    <row r="2033" spans="2:3" ht="12.75">
      <c r="B2033" s="142"/>
      <c r="C2033" s="142"/>
    </row>
    <row r="2034" spans="2:3" ht="12.75">
      <c r="B2034" s="142"/>
      <c r="C2034" s="142"/>
    </row>
    <row r="2035" spans="2:3" ht="12.75">
      <c r="B2035" s="142"/>
      <c r="C2035" s="142"/>
    </row>
    <row r="2036" spans="2:3" ht="12.75">
      <c r="B2036" s="142"/>
      <c r="C2036" s="142"/>
    </row>
    <row r="2037" spans="2:3" ht="12.75">
      <c r="B2037" s="142"/>
      <c r="C2037" s="142"/>
    </row>
    <row r="2038" spans="2:3" ht="12.75">
      <c r="B2038" s="142"/>
      <c r="C2038" s="142"/>
    </row>
    <row r="2039" spans="2:3" ht="12.75">
      <c r="B2039" s="142"/>
      <c r="C2039" s="142"/>
    </row>
    <row r="2040" spans="2:3" ht="12.75">
      <c r="B2040" s="142"/>
      <c r="C2040" s="142"/>
    </row>
    <row r="2041" spans="2:3" ht="12.75">
      <c r="B2041" s="142"/>
      <c r="C2041" s="142"/>
    </row>
    <row r="2042" spans="2:3" ht="12.75">
      <c r="B2042" s="142"/>
      <c r="C2042" s="142"/>
    </row>
    <row r="2043" spans="2:3" ht="12.75">
      <c r="B2043" s="142"/>
      <c r="C2043" s="142"/>
    </row>
    <row r="2044" spans="2:3" ht="12.75">
      <c r="B2044" s="142"/>
      <c r="C2044" s="142"/>
    </row>
    <row r="2045" spans="2:3" ht="12.75">
      <c r="B2045" s="142"/>
      <c r="C2045" s="142"/>
    </row>
    <row r="2046" spans="2:3" ht="12.75">
      <c r="B2046" s="142"/>
      <c r="C2046" s="142"/>
    </row>
    <row r="2047" spans="2:3" ht="12.75">
      <c r="B2047" s="142"/>
      <c r="C2047" s="142"/>
    </row>
    <row r="2048" spans="2:3" ht="12.75">
      <c r="B2048" s="142"/>
      <c r="C2048" s="142"/>
    </row>
    <row r="2049" spans="2:3" ht="12.75">
      <c r="B2049" s="142"/>
      <c r="C2049" s="142"/>
    </row>
    <row r="2050" spans="2:3" ht="12.75">
      <c r="B2050" s="142"/>
      <c r="C2050" s="142"/>
    </row>
    <row r="2051" spans="2:3" ht="12.75">
      <c r="B2051" s="142"/>
      <c r="C2051" s="142"/>
    </row>
    <row r="2052" spans="2:3" ht="12.75">
      <c r="B2052" s="142"/>
      <c r="C2052" s="142"/>
    </row>
    <row r="2053" spans="2:3" ht="12.75">
      <c r="B2053" s="142"/>
      <c r="C2053" s="142"/>
    </row>
    <row r="2054" spans="2:3" ht="12.75">
      <c r="B2054" s="142"/>
      <c r="C2054" s="142"/>
    </row>
    <row r="2055" spans="2:3" ht="12.75">
      <c r="B2055" s="142"/>
      <c r="C2055" s="142"/>
    </row>
    <row r="2056" spans="2:3" ht="12.75">
      <c r="B2056" s="142"/>
      <c r="C2056" s="142"/>
    </row>
    <row r="2057" spans="2:3" ht="12.75">
      <c r="B2057" s="142"/>
      <c r="C2057" s="142"/>
    </row>
    <row r="2058" spans="2:3" ht="12.75">
      <c r="B2058" s="142"/>
      <c r="C2058" s="142"/>
    </row>
    <row r="2059" spans="2:3" ht="12.75">
      <c r="B2059" s="142"/>
      <c r="C2059" s="142"/>
    </row>
    <row r="2060" spans="2:3" ht="12.75">
      <c r="B2060" s="142"/>
      <c r="C2060" s="142"/>
    </row>
    <row r="2061" spans="2:3" ht="12.75">
      <c r="B2061" s="142"/>
      <c r="C2061" s="142"/>
    </row>
    <row r="2062" spans="2:3" ht="12.75">
      <c r="B2062" s="142"/>
      <c r="C2062" s="142"/>
    </row>
    <row r="2063" spans="2:3" ht="12.75">
      <c r="B2063" s="142"/>
      <c r="C2063" s="142"/>
    </row>
    <row r="2064" spans="2:3" ht="12.75">
      <c r="B2064" s="142"/>
      <c r="C2064" s="142"/>
    </row>
    <row r="2065" spans="2:3" ht="12.75">
      <c r="B2065" s="142"/>
      <c r="C2065" s="142"/>
    </row>
    <row r="2066" spans="2:3" ht="12.75">
      <c r="B2066" s="142"/>
      <c r="C2066" s="142"/>
    </row>
    <row r="2067" spans="2:3" ht="12.75">
      <c r="B2067" s="142"/>
      <c r="C2067" s="142"/>
    </row>
    <row r="2068" spans="2:3" ht="12.75">
      <c r="B2068" s="142"/>
      <c r="C2068" s="142"/>
    </row>
    <row r="2069" spans="2:3" ht="12.75">
      <c r="B2069" s="142"/>
      <c r="C2069" s="142"/>
    </row>
    <row r="2070" spans="2:3" ht="12.75">
      <c r="B2070" s="142"/>
      <c r="C2070" s="142"/>
    </row>
    <row r="2071" spans="2:3" ht="12.75">
      <c r="B2071" s="142"/>
      <c r="C2071" s="142"/>
    </row>
    <row r="2072" spans="2:3" ht="12.75">
      <c r="B2072" s="142"/>
      <c r="C2072" s="142"/>
    </row>
    <row r="2073" spans="2:3" ht="12.75">
      <c r="B2073" s="142"/>
      <c r="C2073" s="142"/>
    </row>
    <row r="2074" spans="2:3" ht="12.75">
      <c r="B2074" s="142"/>
      <c r="C2074" s="142"/>
    </row>
    <row r="2075" spans="2:3" ht="12.75">
      <c r="B2075" s="142"/>
      <c r="C2075" s="142"/>
    </row>
    <row r="2076" spans="2:3" ht="12.75">
      <c r="B2076" s="142"/>
      <c r="C2076" s="142"/>
    </row>
    <row r="2077" spans="2:3" ht="12.75">
      <c r="B2077" s="142"/>
      <c r="C2077" s="142"/>
    </row>
    <row r="2078" spans="2:3" ht="12.75">
      <c r="B2078" s="142"/>
      <c r="C2078" s="142"/>
    </row>
    <row r="2079" spans="2:3" ht="12.75">
      <c r="B2079" s="142"/>
      <c r="C2079" s="142"/>
    </row>
    <row r="2080" spans="2:3" ht="12.75">
      <c r="B2080" s="142"/>
      <c r="C2080" s="142"/>
    </row>
    <row r="2081" spans="2:3" ht="12.75">
      <c r="B2081" s="142"/>
      <c r="C2081" s="142"/>
    </row>
    <row r="2082" spans="2:3" ht="12.75">
      <c r="B2082" s="142"/>
      <c r="C2082" s="142"/>
    </row>
    <row r="2083" spans="2:3" ht="12.75">
      <c r="B2083" s="142"/>
      <c r="C2083" s="142"/>
    </row>
    <row r="2084" spans="2:3" ht="12.75">
      <c r="B2084" s="142"/>
      <c r="C2084" s="142"/>
    </row>
    <row r="2085" spans="2:3" ht="12.75">
      <c r="B2085" s="142"/>
      <c r="C2085" s="142"/>
    </row>
    <row r="2086" spans="2:3" ht="12.75">
      <c r="B2086" s="142"/>
      <c r="C2086" s="142"/>
    </row>
    <row r="2087" spans="2:3" ht="12.75">
      <c r="B2087" s="142"/>
      <c r="C2087" s="142"/>
    </row>
    <row r="2088" spans="2:3" ht="12.75">
      <c r="B2088" s="142"/>
      <c r="C2088" s="142"/>
    </row>
    <row r="2089" spans="2:3" ht="12.75">
      <c r="B2089" s="142"/>
      <c r="C2089" s="142"/>
    </row>
    <row r="2090" spans="2:3" ht="12.75">
      <c r="B2090" s="142"/>
      <c r="C2090" s="142"/>
    </row>
    <row r="2091" spans="2:3" ht="12.75">
      <c r="B2091" s="142"/>
      <c r="C2091" s="142"/>
    </row>
    <row r="2092" spans="2:3" ht="12.75">
      <c r="B2092" s="142"/>
      <c r="C2092" s="142"/>
    </row>
    <row r="2093" spans="2:3" ht="12.75">
      <c r="B2093" s="142"/>
      <c r="C2093" s="142"/>
    </row>
    <row r="2094" spans="2:3" ht="12.75">
      <c r="B2094" s="142"/>
      <c r="C2094" s="142"/>
    </row>
    <row r="2095" spans="2:3" ht="12.75">
      <c r="B2095" s="142"/>
      <c r="C2095" s="142"/>
    </row>
    <row r="2096" spans="2:3" ht="12.75">
      <c r="B2096" s="142"/>
      <c r="C2096" s="142"/>
    </row>
    <row r="2097" spans="2:3" ht="12.75">
      <c r="B2097" s="142"/>
      <c r="C2097" s="142"/>
    </row>
    <row r="2098" spans="2:3" ht="12.75">
      <c r="B2098" s="142"/>
      <c r="C2098" s="142"/>
    </row>
    <row r="2099" spans="2:3" ht="12.75">
      <c r="B2099" s="142"/>
      <c r="C2099" s="142"/>
    </row>
    <row r="2100" spans="2:3" ht="12.75">
      <c r="B2100" s="142"/>
      <c r="C2100" s="142"/>
    </row>
    <row r="2101" spans="2:3" ht="12.75">
      <c r="B2101" s="142"/>
      <c r="C2101" s="142"/>
    </row>
    <row r="2102" spans="2:3" ht="12.75">
      <c r="B2102" s="142"/>
      <c r="C2102" s="142"/>
    </row>
    <row r="2103" spans="2:3" ht="12.75">
      <c r="B2103" s="142"/>
      <c r="C2103" s="142"/>
    </row>
    <row r="2104" spans="2:3" ht="12.75">
      <c r="B2104" s="142"/>
      <c r="C2104" s="142"/>
    </row>
    <row r="2105" spans="2:3" ht="12.75">
      <c r="B2105" s="142"/>
      <c r="C2105" s="142"/>
    </row>
    <row r="2106" spans="2:3" ht="12.75">
      <c r="B2106" s="142"/>
      <c r="C2106" s="142"/>
    </row>
    <row r="2107" spans="2:3" ht="12.75">
      <c r="B2107" s="142"/>
      <c r="C2107" s="142"/>
    </row>
    <row r="2108" spans="2:3" ht="12.75">
      <c r="B2108" s="142"/>
      <c r="C2108" s="142"/>
    </row>
    <row r="2109" spans="2:3" ht="12.75">
      <c r="B2109" s="142"/>
      <c r="C2109" s="142"/>
    </row>
    <row r="2110" spans="2:3" ht="12.75">
      <c r="B2110" s="142"/>
      <c r="C2110" s="142"/>
    </row>
    <row r="2111" spans="2:3" ht="12.75">
      <c r="B2111" s="142"/>
      <c r="C2111" s="142"/>
    </row>
    <row r="2112" spans="2:3" ht="12.75">
      <c r="B2112" s="142"/>
      <c r="C2112" s="142"/>
    </row>
    <row r="2113" spans="2:3" ht="12.75">
      <c r="B2113" s="142"/>
      <c r="C2113" s="142"/>
    </row>
    <row r="2114" spans="2:3" ht="12.75">
      <c r="B2114" s="142"/>
      <c r="C2114" s="142"/>
    </row>
    <row r="2115" spans="2:3" ht="12.75">
      <c r="B2115" s="142"/>
      <c r="C2115" s="142"/>
    </row>
    <row r="2116" spans="2:3" ht="12.75">
      <c r="B2116" s="142"/>
      <c r="C2116" s="142"/>
    </row>
    <row r="2117" spans="2:3" ht="12.75">
      <c r="B2117" s="142"/>
      <c r="C2117" s="142"/>
    </row>
    <row r="2118" spans="2:3" ht="12.75">
      <c r="B2118" s="142"/>
      <c r="C2118" s="142"/>
    </row>
    <row r="2119" spans="2:3" ht="12.75">
      <c r="B2119" s="142"/>
      <c r="C2119" s="142"/>
    </row>
    <row r="2120" spans="2:3" ht="12.75">
      <c r="B2120" s="142"/>
      <c r="C2120" s="142"/>
    </row>
    <row r="2121" spans="2:3" ht="12.75">
      <c r="B2121" s="142"/>
      <c r="C2121" s="142"/>
    </row>
    <row r="2122" spans="2:3" ht="12.75">
      <c r="B2122" s="142"/>
      <c r="C2122" s="142"/>
    </row>
    <row r="2123" spans="2:3" ht="12.75">
      <c r="B2123" s="142"/>
      <c r="C2123" s="142"/>
    </row>
    <row r="2124" spans="2:3" ht="12.75">
      <c r="B2124" s="142"/>
      <c r="C2124" s="142"/>
    </row>
    <row r="2125" spans="2:3" ht="12.75">
      <c r="B2125" s="142"/>
      <c r="C2125" s="142"/>
    </row>
    <row r="2126" spans="2:3" ht="12.75">
      <c r="B2126" s="142"/>
      <c r="C2126" s="142"/>
    </row>
    <row r="2127" spans="2:3" ht="12.75">
      <c r="B2127" s="142"/>
      <c r="C2127" s="142"/>
    </row>
    <row r="2128" spans="2:3" ht="12.75">
      <c r="B2128" s="142"/>
      <c r="C2128" s="142"/>
    </row>
    <row r="2129" spans="2:3" ht="12.75">
      <c r="B2129" s="142"/>
      <c r="C2129" s="142"/>
    </row>
    <row r="2130" spans="2:3" ht="12.75">
      <c r="B2130" s="142"/>
      <c r="C2130" s="142"/>
    </row>
    <row r="2131" spans="2:3" ht="12.75">
      <c r="B2131" s="142"/>
      <c r="C2131" s="142"/>
    </row>
    <row r="2132" spans="2:3" ht="12.75">
      <c r="B2132" s="142"/>
      <c r="C2132" s="142"/>
    </row>
    <row r="2133" spans="2:3" ht="12.75">
      <c r="B2133" s="142"/>
      <c r="C2133" s="142"/>
    </row>
    <row r="2134" spans="2:3" ht="12.75">
      <c r="B2134" s="142"/>
      <c r="C2134" s="142"/>
    </row>
    <row r="2135" spans="2:3" ht="12.75">
      <c r="B2135" s="142"/>
      <c r="C2135" s="142"/>
    </row>
    <row r="2136" spans="2:3" ht="12.75">
      <c r="B2136" s="142"/>
      <c r="C2136" s="142"/>
    </row>
    <row r="2137" spans="2:3" ht="12.75">
      <c r="B2137" s="142"/>
      <c r="C2137" s="142"/>
    </row>
    <row r="2138" spans="2:3" ht="12.75">
      <c r="B2138" s="142"/>
      <c r="C2138" s="142"/>
    </row>
    <row r="2139" spans="2:3" ht="12.75">
      <c r="B2139" s="142"/>
      <c r="C2139" s="142"/>
    </row>
    <row r="2140" spans="2:3" ht="12.75">
      <c r="B2140" s="142"/>
      <c r="C2140" s="142"/>
    </row>
    <row r="2141" spans="2:3" ht="12.75">
      <c r="B2141" s="142"/>
      <c r="C2141" s="142"/>
    </row>
    <row r="2142" spans="2:3" ht="12.75">
      <c r="B2142" s="142"/>
      <c r="C2142" s="142"/>
    </row>
    <row r="2143" spans="2:3" ht="12.75">
      <c r="B2143" s="142"/>
      <c r="C2143" s="142"/>
    </row>
    <row r="2144" spans="2:3" ht="12.75">
      <c r="B2144" s="142"/>
      <c r="C2144" s="142"/>
    </row>
    <row r="2145" spans="2:3" ht="12.75">
      <c r="B2145" s="142"/>
      <c r="C2145" s="142"/>
    </row>
    <row r="2146" spans="2:3" ht="12.75">
      <c r="B2146" s="142"/>
      <c r="C2146" s="142"/>
    </row>
    <row r="2147" spans="2:3" ht="12.75">
      <c r="B2147" s="142"/>
      <c r="C2147" s="142"/>
    </row>
    <row r="2148" spans="2:3" ht="12.75">
      <c r="B2148" s="142"/>
      <c r="C2148" s="142"/>
    </row>
    <row r="2149" spans="2:3" ht="12.75">
      <c r="B2149" s="142"/>
      <c r="C2149" s="142"/>
    </row>
    <row r="2150" spans="2:3" ht="12.75">
      <c r="B2150" s="142"/>
      <c r="C2150" s="142"/>
    </row>
    <row r="2151" spans="2:3" ht="12.75">
      <c r="B2151" s="142"/>
      <c r="C2151" s="142"/>
    </row>
    <row r="2152" spans="2:3" ht="12.75">
      <c r="B2152" s="142"/>
      <c r="C2152" s="142"/>
    </row>
    <row r="2153" spans="2:3" ht="12.75">
      <c r="B2153" s="142"/>
      <c r="C2153" s="142"/>
    </row>
    <row r="2154" spans="2:3" ht="12.75">
      <c r="B2154" s="142"/>
      <c r="C2154" s="142"/>
    </row>
    <row r="2155" spans="2:3" ht="12.75">
      <c r="B2155" s="142"/>
      <c r="C2155" s="142"/>
    </row>
    <row r="2156" spans="2:3" ht="12.75">
      <c r="B2156" s="142"/>
      <c r="C2156" s="142"/>
    </row>
    <row r="2157" spans="2:3" ht="12.75">
      <c r="B2157" s="142"/>
      <c r="C2157" s="142"/>
    </row>
    <row r="2158" spans="2:3" ht="12.75">
      <c r="B2158" s="142"/>
      <c r="C2158" s="142"/>
    </row>
    <row r="2159" spans="2:3" ht="12.75">
      <c r="B2159" s="142"/>
      <c r="C2159" s="142"/>
    </row>
    <row r="2160" spans="2:3" ht="12.75">
      <c r="B2160" s="142"/>
      <c r="C2160" s="142"/>
    </row>
    <row r="2161" spans="2:3" ht="12.75">
      <c r="B2161" s="142"/>
      <c r="C2161" s="142"/>
    </row>
    <row r="2162" spans="2:3" ht="12.75">
      <c r="B2162" s="142"/>
      <c r="C2162" s="142"/>
    </row>
    <row r="2163" spans="2:3" ht="12.75">
      <c r="B2163" s="142"/>
      <c r="C2163" s="142"/>
    </row>
    <row r="2164" spans="2:3" ht="12.75">
      <c r="B2164" s="142"/>
      <c r="C2164" s="142"/>
    </row>
    <row r="2165" spans="2:3" ht="12.75">
      <c r="B2165" s="142"/>
      <c r="C2165" s="142"/>
    </row>
    <row r="2166" spans="2:3" ht="12.75">
      <c r="B2166" s="142"/>
      <c r="C2166" s="142"/>
    </row>
    <row r="2167" spans="2:3" ht="12.75">
      <c r="B2167" s="142"/>
      <c r="C2167" s="142"/>
    </row>
    <row r="2168" spans="2:3" ht="12.75">
      <c r="B2168" s="142"/>
      <c r="C2168" s="142"/>
    </row>
    <row r="2169" spans="2:3" ht="12.75">
      <c r="B2169" s="142"/>
      <c r="C2169" s="142"/>
    </row>
    <row r="2170" spans="2:3" ht="12.75">
      <c r="B2170" s="142"/>
      <c r="C2170" s="142"/>
    </row>
    <row r="2171" spans="2:3" ht="12.75">
      <c r="B2171" s="142"/>
      <c r="C2171" s="142"/>
    </row>
    <row r="2172" spans="2:3" ht="12.75">
      <c r="B2172" s="142"/>
      <c r="C2172" s="142"/>
    </row>
    <row r="2173" spans="2:3" ht="12.75">
      <c r="B2173" s="142"/>
      <c r="C2173" s="142"/>
    </row>
    <row r="2174" spans="2:3" ht="12.75">
      <c r="B2174" s="142"/>
      <c r="C2174" s="142"/>
    </row>
    <row r="2175" spans="2:3" ht="12.75">
      <c r="B2175" s="142"/>
      <c r="C2175" s="142"/>
    </row>
    <row r="2176" spans="2:3" ht="12.75">
      <c r="B2176" s="142"/>
      <c r="C2176" s="142"/>
    </row>
    <row r="2177" spans="2:3" ht="12.75">
      <c r="B2177" s="142"/>
      <c r="C2177" s="142"/>
    </row>
    <row r="2178" spans="2:3" ht="12.75">
      <c r="B2178" s="142"/>
      <c r="C2178" s="142"/>
    </row>
    <row r="2179" spans="2:3" ht="12.75">
      <c r="B2179" s="142"/>
      <c r="C2179" s="142"/>
    </row>
    <row r="2180" spans="2:3" ht="12.75">
      <c r="B2180" s="142"/>
      <c r="C2180" s="142"/>
    </row>
    <row r="2181" spans="2:3" ht="12.75">
      <c r="B2181" s="142"/>
      <c r="C2181" s="142"/>
    </row>
    <row r="2182" spans="2:3" ht="12.75">
      <c r="B2182" s="142"/>
      <c r="C2182" s="142"/>
    </row>
    <row r="2183" spans="2:3" ht="12.75">
      <c r="B2183" s="142"/>
      <c r="C2183" s="142"/>
    </row>
    <row r="2184" spans="2:3" ht="12.75">
      <c r="B2184" s="142"/>
      <c r="C2184" s="142"/>
    </row>
    <row r="2185" spans="2:3" ht="12.75">
      <c r="B2185" s="142"/>
      <c r="C2185" s="142"/>
    </row>
    <row r="2186" spans="2:3" ht="12.75">
      <c r="B2186" s="142"/>
      <c r="C2186" s="142"/>
    </row>
    <row r="2187" spans="2:3" ht="12.75">
      <c r="B2187" s="142"/>
      <c r="C2187" s="142"/>
    </row>
    <row r="2188" spans="2:3" ht="12.75">
      <c r="B2188" s="142"/>
      <c r="C2188" s="142"/>
    </row>
    <row r="2189" spans="2:3" ht="12.75">
      <c r="B2189" s="142"/>
      <c r="C2189" s="142"/>
    </row>
    <row r="2190" spans="2:3" ht="12.75">
      <c r="B2190" s="142"/>
      <c r="C2190" s="142"/>
    </row>
    <row r="2191" spans="2:3" ht="12.75">
      <c r="B2191" s="142"/>
      <c r="C2191" s="142"/>
    </row>
    <row r="2192" spans="2:3" ht="12.75">
      <c r="B2192" s="142"/>
      <c r="C2192" s="142"/>
    </row>
    <row r="2193" spans="2:3" ht="12.75">
      <c r="B2193" s="142"/>
      <c r="C2193" s="142"/>
    </row>
    <row r="2194" spans="2:3" ht="12.75">
      <c r="B2194" s="142"/>
      <c r="C2194" s="142"/>
    </row>
    <row r="2195" spans="2:3" ht="12.75">
      <c r="B2195" s="142"/>
      <c r="C2195" s="142"/>
    </row>
    <row r="2196" spans="2:3" ht="12.75">
      <c r="B2196" s="142"/>
      <c r="C2196" s="142"/>
    </row>
    <row r="2197" spans="2:3" ht="12.75">
      <c r="B2197" s="142"/>
      <c r="C2197" s="142"/>
    </row>
    <row r="2198" spans="2:3" ht="12.75">
      <c r="B2198" s="142"/>
      <c r="C2198" s="142"/>
    </row>
    <row r="2199" spans="2:3" ht="12.75">
      <c r="B2199" s="142"/>
      <c r="C2199" s="142"/>
    </row>
    <row r="2200" spans="2:3" ht="12.75">
      <c r="B2200" s="142"/>
      <c r="C2200" s="142"/>
    </row>
    <row r="2201" spans="2:3" ht="12.75">
      <c r="B2201" s="142"/>
      <c r="C2201" s="142"/>
    </row>
    <row r="2202" spans="2:3" ht="12.75">
      <c r="B2202" s="142"/>
      <c r="C2202" s="142"/>
    </row>
    <row r="2203" spans="2:3" ht="12.75">
      <c r="B2203" s="142"/>
      <c r="C2203" s="142"/>
    </row>
    <row r="2204" spans="2:3" ht="12.75">
      <c r="B2204" s="142"/>
      <c r="C2204" s="142"/>
    </row>
    <row r="2205" spans="2:3" ht="12.75">
      <c r="B2205" s="142"/>
      <c r="C2205" s="142"/>
    </row>
    <row r="2206" spans="2:3" ht="12.75">
      <c r="B2206" s="142"/>
      <c r="C2206" s="142"/>
    </row>
    <row r="2207" spans="2:3" ht="12.75">
      <c r="B2207" s="142"/>
      <c r="C2207" s="142"/>
    </row>
    <row r="2208" spans="2:3" ht="12.75">
      <c r="B2208" s="142"/>
      <c r="C2208" s="142"/>
    </row>
    <row r="2209" spans="2:3" ht="12.75">
      <c r="B2209" s="142"/>
      <c r="C2209" s="142"/>
    </row>
    <row r="2210" spans="2:3" ht="12.75">
      <c r="B2210" s="142"/>
      <c r="C2210" s="142"/>
    </row>
    <row r="2211" spans="2:3" ht="12.75">
      <c r="B2211" s="142"/>
      <c r="C2211" s="142"/>
    </row>
    <row r="2212" spans="2:3" ht="12.75">
      <c r="B2212" s="142"/>
      <c r="C2212" s="142"/>
    </row>
    <row r="2213" spans="2:3" ht="12.75">
      <c r="B2213" s="142"/>
      <c r="C2213" s="142"/>
    </row>
    <row r="2214" spans="2:3" ht="12.75">
      <c r="B2214" s="142"/>
      <c r="C2214" s="142"/>
    </row>
    <row r="2215" spans="2:3" ht="12.75">
      <c r="B2215" s="142"/>
      <c r="C2215" s="142"/>
    </row>
    <row r="2216" spans="2:3" ht="12.75">
      <c r="B2216" s="142"/>
      <c r="C2216" s="142"/>
    </row>
    <row r="2217" spans="2:3" ht="12.75">
      <c r="B2217" s="142"/>
      <c r="C2217" s="142"/>
    </row>
    <row r="2218" spans="2:3" ht="12.75">
      <c r="B2218" s="142"/>
      <c r="C2218" s="142"/>
    </row>
    <row r="2219" spans="2:3" ht="12.75">
      <c r="B2219" s="142"/>
      <c r="C2219" s="142"/>
    </row>
    <row r="2220" spans="2:3" ht="12.75">
      <c r="B2220" s="142"/>
      <c r="C2220" s="142"/>
    </row>
    <row r="2221" spans="2:3" ht="12.75">
      <c r="B2221" s="142"/>
      <c r="C2221" s="142"/>
    </row>
    <row r="2222" spans="2:3" ht="12.75">
      <c r="B2222" s="142"/>
      <c r="C2222" s="142"/>
    </row>
    <row r="2223" spans="2:3" ht="12.75">
      <c r="B2223" s="142"/>
      <c r="C2223" s="142"/>
    </row>
    <row r="2224" spans="2:3" ht="12.75">
      <c r="B2224" s="142"/>
      <c r="C2224" s="142"/>
    </row>
    <row r="2225" spans="2:3" ht="12.75">
      <c r="B2225" s="142"/>
      <c r="C2225" s="142"/>
    </row>
    <row r="2226" spans="2:3" ht="12.75">
      <c r="B2226" s="142"/>
      <c r="C2226" s="142"/>
    </row>
    <row r="2227" spans="2:3" ht="12.75">
      <c r="B2227" s="142"/>
      <c r="C2227" s="142"/>
    </row>
    <row r="2228" spans="2:3" ht="12.75">
      <c r="B2228" s="142"/>
      <c r="C2228" s="142"/>
    </row>
    <row r="2229" spans="2:3" ht="12.75">
      <c r="B2229" s="142"/>
      <c r="C2229" s="142"/>
    </row>
    <row r="2230" spans="2:3" ht="12.75">
      <c r="B2230" s="142"/>
      <c r="C2230" s="142"/>
    </row>
    <row r="2231" spans="2:3" ht="12.75">
      <c r="B2231" s="142"/>
      <c r="C2231" s="142"/>
    </row>
    <row r="2232" spans="2:3" ht="12.75">
      <c r="B2232" s="142"/>
      <c r="C2232" s="142"/>
    </row>
    <row r="2233" spans="2:3" ht="12.75">
      <c r="B2233" s="142"/>
      <c r="C2233" s="142"/>
    </row>
    <row r="2234" spans="2:3" ht="12.75">
      <c r="B2234" s="142"/>
      <c r="C2234" s="142"/>
    </row>
    <row r="2235" spans="2:3" ht="12.75">
      <c r="B2235" s="142"/>
      <c r="C2235" s="142"/>
    </row>
    <row r="2236" spans="2:3" ht="12.75">
      <c r="B2236" s="142"/>
      <c r="C2236" s="142"/>
    </row>
    <row r="2237" spans="2:3" ht="12.75">
      <c r="B2237" s="142"/>
      <c r="C2237" s="142"/>
    </row>
    <row r="2238" spans="2:3" ht="12.75">
      <c r="B2238" s="142"/>
      <c r="C2238" s="142"/>
    </row>
    <row r="2239" spans="2:3" ht="12.75">
      <c r="B2239" s="142"/>
      <c r="C2239" s="142"/>
    </row>
    <row r="2240" spans="2:3" ht="12.75">
      <c r="B2240" s="142"/>
      <c r="C2240" s="142"/>
    </row>
    <row r="2241" spans="2:3" ht="12.75">
      <c r="B2241" s="142"/>
      <c r="C2241" s="142"/>
    </row>
    <row r="2242" spans="2:3" ht="12.75">
      <c r="B2242" s="142"/>
      <c r="C2242" s="142"/>
    </row>
    <row r="2243" spans="2:3" ht="12.75">
      <c r="B2243" s="142"/>
      <c r="C2243" s="142"/>
    </row>
    <row r="2244" spans="2:3" ht="12.75">
      <c r="B2244" s="142"/>
      <c r="C2244" s="142"/>
    </row>
    <row r="2245" spans="2:3" ht="12.75">
      <c r="B2245" s="142"/>
      <c r="C2245" s="142"/>
    </row>
    <row r="2246" spans="2:3" ht="12.75">
      <c r="B2246" s="142"/>
      <c r="C2246" s="142"/>
    </row>
    <row r="2247" spans="2:3" ht="12.75">
      <c r="B2247" s="142"/>
      <c r="C2247" s="142"/>
    </row>
    <row r="2248" spans="2:3" ht="12.75">
      <c r="B2248" s="142"/>
      <c r="C2248" s="142"/>
    </row>
    <row r="2249" spans="2:3" ht="12.75">
      <c r="B2249" s="142"/>
      <c r="C2249" s="142"/>
    </row>
    <row r="2250" spans="2:3" ht="12.75">
      <c r="B2250" s="142"/>
      <c r="C2250" s="142"/>
    </row>
    <row r="2251" spans="2:3" ht="12.75">
      <c r="B2251" s="142"/>
      <c r="C2251" s="142"/>
    </row>
    <row r="2252" spans="2:3" ht="12.75">
      <c r="B2252" s="142"/>
      <c r="C2252" s="142"/>
    </row>
    <row r="2253" spans="2:3" ht="12.75">
      <c r="B2253" s="142"/>
      <c r="C2253" s="142"/>
    </row>
    <row r="2254" spans="2:3" ht="12.75">
      <c r="B2254" s="142"/>
      <c r="C2254" s="142"/>
    </row>
    <row r="2255" spans="2:3" ht="12.75">
      <c r="B2255" s="142"/>
      <c r="C2255" s="142"/>
    </row>
    <row r="2256" spans="2:3" ht="12.75">
      <c r="B2256" s="142"/>
      <c r="C2256" s="142"/>
    </row>
    <row r="2257" spans="2:3" ht="12.75">
      <c r="B2257" s="142"/>
      <c r="C2257" s="142"/>
    </row>
    <row r="2258" spans="2:3" ht="12.75">
      <c r="B2258" s="142"/>
      <c r="C2258" s="142"/>
    </row>
    <row r="2259" spans="2:3" ht="12.75">
      <c r="B2259" s="142"/>
      <c r="C2259" s="142"/>
    </row>
    <row r="2260" spans="2:3" ht="12.75">
      <c r="B2260" s="142"/>
      <c r="C2260" s="142"/>
    </row>
    <row r="2261" spans="2:3" ht="12.75">
      <c r="B2261" s="142"/>
      <c r="C2261" s="142"/>
    </row>
    <row r="2262" spans="2:3" ht="12.75">
      <c r="B2262" s="142"/>
      <c r="C2262" s="142"/>
    </row>
    <row r="2263" spans="2:3" ht="12.75">
      <c r="B2263" s="142"/>
      <c r="C2263" s="142"/>
    </row>
    <row r="2264" spans="2:3" ht="12.75">
      <c r="B2264" s="142"/>
      <c r="C2264" s="142"/>
    </row>
    <row r="2265" spans="2:3" ht="12.75">
      <c r="B2265" s="142"/>
      <c r="C2265" s="142"/>
    </row>
    <row r="2266" spans="2:3" ht="12.75">
      <c r="B2266" s="142"/>
      <c r="C2266" s="142"/>
    </row>
    <row r="2267" spans="2:3" ht="12.75">
      <c r="B2267" s="142"/>
      <c r="C2267" s="142"/>
    </row>
    <row r="2268" spans="2:3" ht="12.75">
      <c r="B2268" s="142"/>
      <c r="C2268" s="142"/>
    </row>
    <row r="2269" spans="2:3" ht="12.75">
      <c r="B2269" s="142"/>
      <c r="C2269" s="142"/>
    </row>
    <row r="2270" spans="2:3" ht="12.75">
      <c r="B2270" s="142"/>
      <c r="C2270" s="142"/>
    </row>
    <row r="2271" spans="2:3" ht="12.75">
      <c r="B2271" s="142"/>
      <c r="C2271" s="142"/>
    </row>
    <row r="2272" spans="2:3" ht="12.75">
      <c r="B2272" s="142"/>
      <c r="C2272" s="142"/>
    </row>
    <row r="2273" spans="2:3" ht="12.75">
      <c r="B2273" s="142"/>
      <c r="C2273" s="142"/>
    </row>
    <row r="2274" spans="2:3" ht="12.75">
      <c r="B2274" s="142"/>
      <c r="C2274" s="142"/>
    </row>
    <row r="2275" spans="2:3" ht="12.75">
      <c r="B2275" s="142"/>
      <c r="C2275" s="142"/>
    </row>
    <row r="2276" spans="2:3" ht="12.75">
      <c r="B2276" s="142"/>
      <c r="C2276" s="142"/>
    </row>
    <row r="2277" spans="2:3" ht="12.75">
      <c r="B2277" s="142"/>
      <c r="C2277" s="142"/>
    </row>
    <row r="2278" spans="2:3" ht="12.75">
      <c r="B2278" s="142"/>
      <c r="C2278" s="142"/>
    </row>
    <row r="2279" spans="2:3" ht="12.75">
      <c r="B2279" s="142"/>
      <c r="C2279" s="142"/>
    </row>
    <row r="2280" spans="2:3" ht="12.75">
      <c r="B2280" s="142"/>
      <c r="C2280" s="142"/>
    </row>
    <row r="2281" spans="2:3" ht="12.75">
      <c r="B2281" s="142"/>
      <c r="C2281" s="142"/>
    </row>
    <row r="2282" spans="2:3" ht="12.75">
      <c r="B2282" s="142"/>
      <c r="C2282" s="142"/>
    </row>
    <row r="2283" spans="2:3" ht="12.75">
      <c r="B2283" s="142"/>
      <c r="C2283" s="142"/>
    </row>
    <row r="2284" spans="2:3" ht="12.75">
      <c r="B2284" s="142"/>
      <c r="C2284" s="142"/>
    </row>
    <row r="2285" spans="2:3" ht="12.75">
      <c r="B2285" s="142"/>
      <c r="C2285" s="142"/>
    </row>
    <row r="2286" spans="2:3" ht="12.75">
      <c r="B2286" s="142"/>
      <c r="C2286" s="142"/>
    </row>
    <row r="2287" spans="2:3" ht="12.75">
      <c r="B2287" s="142"/>
      <c r="C2287" s="142"/>
    </row>
    <row r="2288" spans="2:3" ht="12.75">
      <c r="B2288" s="142"/>
      <c r="C2288" s="142"/>
    </row>
    <row r="2289" spans="2:3" ht="12.75">
      <c r="B2289" s="142"/>
      <c r="C2289" s="142"/>
    </row>
    <row r="2290" spans="2:3" ht="12.75">
      <c r="B2290" s="142"/>
      <c r="C2290" s="142"/>
    </row>
    <row r="2291" spans="2:3" ht="12.75">
      <c r="B2291" s="142"/>
      <c r="C2291" s="142"/>
    </row>
    <row r="2292" spans="2:3" ht="12.75">
      <c r="B2292" s="142"/>
      <c r="C2292" s="142"/>
    </row>
    <row r="2293" spans="2:3" ht="12.75">
      <c r="B2293" s="142"/>
      <c r="C2293" s="142"/>
    </row>
    <row r="2294" spans="2:3" ht="12.75">
      <c r="B2294" s="142"/>
      <c r="C2294" s="142"/>
    </row>
    <row r="2295" spans="2:3" ht="12.75">
      <c r="B2295" s="142"/>
      <c r="C2295" s="142"/>
    </row>
    <row r="2296" spans="2:3" ht="12.75">
      <c r="B2296" s="142"/>
      <c r="C2296" s="142"/>
    </row>
    <row r="2297" spans="2:3" ht="12.75">
      <c r="B2297" s="142"/>
      <c r="C2297" s="142"/>
    </row>
    <row r="2298" spans="2:3" ht="12.75">
      <c r="B2298" s="142"/>
      <c r="C2298" s="142"/>
    </row>
    <row r="2299" spans="2:3" ht="12.75">
      <c r="B2299" s="142"/>
      <c r="C2299" s="142"/>
    </row>
    <row r="2300" spans="2:3" ht="12.75">
      <c r="B2300" s="142"/>
      <c r="C2300" s="142"/>
    </row>
    <row r="2301" spans="2:3" ht="12.75">
      <c r="B2301" s="142"/>
      <c r="C2301" s="142"/>
    </row>
    <row r="2302" spans="2:3" ht="12.75">
      <c r="B2302" s="142"/>
      <c r="C2302" s="142"/>
    </row>
    <row r="2303" spans="2:3" ht="12.75">
      <c r="B2303" s="142"/>
      <c r="C2303" s="142"/>
    </row>
    <row r="2304" spans="2:3" ht="12.75">
      <c r="B2304" s="142"/>
      <c r="C2304" s="142"/>
    </row>
    <row r="2305" spans="2:3" ht="12.75">
      <c r="B2305" s="142"/>
      <c r="C2305" s="142"/>
    </row>
    <row r="2306" spans="2:3" ht="12.75">
      <c r="B2306" s="142"/>
      <c r="C2306" s="142"/>
    </row>
    <row r="2307" spans="2:3" ht="12.75">
      <c r="B2307" s="142"/>
      <c r="C2307" s="142"/>
    </row>
    <row r="2308" spans="2:3" ht="12.75">
      <c r="B2308" s="142"/>
      <c r="C2308" s="142"/>
    </row>
    <row r="2309" spans="2:3" ht="12.75">
      <c r="B2309" s="142"/>
      <c r="C2309" s="142"/>
    </row>
    <row r="2310" spans="2:3" ht="12.75">
      <c r="B2310" s="142"/>
      <c r="C2310" s="142"/>
    </row>
    <row r="2311" spans="2:3" ht="12.75">
      <c r="B2311" s="142"/>
      <c r="C2311" s="142"/>
    </row>
    <row r="2312" spans="2:3" ht="12.75">
      <c r="B2312" s="142"/>
      <c r="C2312" s="142"/>
    </row>
    <row r="2313" spans="2:3" ht="12.75">
      <c r="B2313" s="142"/>
      <c r="C2313" s="142"/>
    </row>
    <row r="2314" spans="2:3" ht="12.75">
      <c r="B2314" s="142"/>
      <c r="C2314" s="142"/>
    </row>
    <row r="2315" spans="2:3" ht="12.75">
      <c r="B2315" s="142"/>
      <c r="C2315" s="142"/>
    </row>
    <row r="2316" spans="2:3" ht="12.75">
      <c r="B2316" s="142"/>
      <c r="C2316" s="142"/>
    </row>
    <row r="2317" spans="2:3" ht="12.75">
      <c r="B2317" s="142"/>
      <c r="C2317" s="142"/>
    </row>
    <row r="2318" spans="2:3" ht="12.75">
      <c r="B2318" s="142"/>
      <c r="C2318" s="142"/>
    </row>
    <row r="2319" spans="2:3" ht="12.75">
      <c r="B2319" s="142"/>
      <c r="C2319" s="142"/>
    </row>
    <row r="2320" spans="2:3" ht="12.75">
      <c r="B2320" s="142"/>
      <c r="C2320" s="142"/>
    </row>
    <row r="2321" spans="2:3" ht="12.75">
      <c r="B2321" s="142"/>
      <c r="C2321" s="142"/>
    </row>
    <row r="2322" spans="2:3" ht="12.75">
      <c r="B2322" s="142"/>
      <c r="C2322" s="142"/>
    </row>
    <row r="2323" spans="2:3" ht="12.75">
      <c r="B2323" s="142"/>
      <c r="C2323" s="142"/>
    </row>
    <row r="2324" spans="2:3" ht="12.75">
      <c r="B2324" s="142"/>
      <c r="C2324" s="142"/>
    </row>
    <row r="2325" spans="2:3" ht="12.75">
      <c r="B2325" s="142"/>
      <c r="C2325" s="142"/>
    </row>
    <row r="2326" spans="2:3" ht="12.75">
      <c r="B2326" s="142"/>
      <c r="C2326" s="142"/>
    </row>
    <row r="2327" spans="2:3" ht="12.75">
      <c r="B2327" s="142"/>
      <c r="C2327" s="142"/>
    </row>
    <row r="2328" spans="2:3" ht="12.75">
      <c r="B2328" s="142"/>
      <c r="C2328" s="142"/>
    </row>
    <row r="2329" spans="2:3" ht="12.75">
      <c r="B2329" s="142"/>
      <c r="C2329" s="142"/>
    </row>
    <row r="2330" spans="2:3" ht="12.75">
      <c r="B2330" s="142"/>
      <c r="C2330" s="142"/>
    </row>
    <row r="2331" spans="2:3" ht="12.75">
      <c r="B2331" s="142"/>
      <c r="C2331" s="142"/>
    </row>
    <row r="2332" spans="2:3" ht="12.75">
      <c r="B2332" s="142"/>
      <c r="C2332" s="142"/>
    </row>
    <row r="2333" spans="2:3" ht="12.75">
      <c r="B2333" s="142"/>
      <c r="C2333" s="142"/>
    </row>
    <row r="2334" spans="2:3" ht="12.75">
      <c r="B2334" s="142"/>
      <c r="C2334" s="142"/>
    </row>
    <row r="2335" spans="2:3" ht="12.75">
      <c r="B2335" s="142"/>
      <c r="C2335" s="142"/>
    </row>
    <row r="2336" spans="2:3" ht="12.75">
      <c r="B2336" s="142"/>
      <c r="C2336" s="142"/>
    </row>
    <row r="2337" spans="2:3" ht="12.75">
      <c r="B2337" s="142"/>
      <c r="C2337" s="142"/>
    </row>
    <row r="2338" spans="2:3" ht="12.75">
      <c r="B2338" s="142"/>
      <c r="C2338" s="142"/>
    </row>
    <row r="2339" spans="2:3" ht="12.75">
      <c r="B2339" s="142"/>
      <c r="C2339" s="142"/>
    </row>
    <row r="2340" spans="2:3" ht="12.75">
      <c r="B2340" s="142"/>
      <c r="C2340" s="142"/>
    </row>
    <row r="2341" spans="2:3" ht="12.75">
      <c r="B2341" s="142"/>
      <c r="C2341" s="142"/>
    </row>
    <row r="2342" spans="2:3" ht="12.75">
      <c r="B2342" s="142"/>
      <c r="C2342" s="142"/>
    </row>
    <row r="2343" spans="2:3" ht="12.75">
      <c r="B2343" s="142"/>
      <c r="C2343" s="142"/>
    </row>
    <row r="2344" spans="2:3" ht="12.75">
      <c r="B2344" s="142"/>
      <c r="C2344" s="142"/>
    </row>
    <row r="2345" spans="2:3" ht="12.75">
      <c r="B2345" s="142"/>
      <c r="C2345" s="142"/>
    </row>
    <row r="2346" spans="2:3" ht="12.75">
      <c r="B2346" s="142"/>
      <c r="C2346" s="142"/>
    </row>
    <row r="2347" spans="2:3" ht="12.75">
      <c r="B2347" s="142"/>
      <c r="C2347" s="142"/>
    </row>
    <row r="2348" spans="2:3" ht="12.75">
      <c r="B2348" s="142"/>
      <c r="C2348" s="142"/>
    </row>
    <row r="2349" spans="2:3" ht="12.75">
      <c r="B2349" s="142"/>
      <c r="C2349" s="142"/>
    </row>
    <row r="2350" spans="2:3" ht="12.75">
      <c r="B2350" s="142"/>
      <c r="C2350" s="142"/>
    </row>
    <row r="2351" spans="2:3" ht="12.75">
      <c r="B2351" s="142"/>
      <c r="C2351" s="142"/>
    </row>
    <row r="2352" spans="2:3" ht="12.75">
      <c r="B2352" s="142"/>
      <c r="C2352" s="142"/>
    </row>
    <row r="2353" spans="2:3" ht="12.75">
      <c r="B2353" s="142"/>
      <c r="C2353" s="142"/>
    </row>
    <row r="2354" spans="2:3" ht="12.75">
      <c r="B2354" s="142"/>
      <c r="C2354" s="142"/>
    </row>
    <row r="2355" spans="2:3" ht="12.75">
      <c r="B2355" s="142"/>
      <c r="C2355" s="142"/>
    </row>
    <row r="2356" spans="2:3" ht="12.75">
      <c r="B2356" s="142"/>
      <c r="C2356" s="142"/>
    </row>
    <row r="2357" spans="2:3" ht="12.75">
      <c r="B2357" s="142"/>
      <c r="C2357" s="142"/>
    </row>
    <row r="2358" spans="2:3" ht="12.75">
      <c r="B2358" s="142"/>
      <c r="C2358" s="142"/>
    </row>
    <row r="2359" spans="2:3" ht="12.75">
      <c r="B2359" s="142"/>
      <c r="C2359" s="142"/>
    </row>
    <row r="2360" spans="2:3" ht="12.75">
      <c r="B2360" s="142"/>
      <c r="C2360" s="142"/>
    </row>
    <row r="2361" spans="2:3" ht="12.75">
      <c r="B2361" s="142"/>
      <c r="C2361" s="142"/>
    </row>
    <row r="2362" spans="2:3" ht="12.75">
      <c r="B2362" s="142"/>
      <c r="C2362" s="142"/>
    </row>
    <row r="2363" spans="2:3" ht="12.75">
      <c r="B2363" s="142"/>
      <c r="C2363" s="142"/>
    </row>
    <row r="2364" spans="2:3" ht="12.75">
      <c r="B2364" s="142"/>
      <c r="C2364" s="142"/>
    </row>
    <row r="2365" spans="2:3" ht="12.75">
      <c r="B2365" s="142"/>
      <c r="C2365" s="142"/>
    </row>
    <row r="2366" spans="2:3" ht="12.75">
      <c r="B2366" s="142"/>
      <c r="C2366" s="142"/>
    </row>
    <row r="2367" spans="2:3" ht="12.75">
      <c r="B2367" s="142"/>
      <c r="C2367" s="142"/>
    </row>
    <row r="2368" spans="2:3" ht="12.75">
      <c r="B2368" s="142"/>
      <c r="C2368" s="142"/>
    </row>
    <row r="2369" spans="2:3" ht="12.75">
      <c r="B2369" s="142"/>
      <c r="C2369" s="142"/>
    </row>
    <row r="2370" spans="2:3" ht="12.75">
      <c r="B2370" s="142"/>
      <c r="C2370" s="142"/>
    </row>
    <row r="2371" spans="2:3" ht="12.75">
      <c r="B2371" s="142"/>
      <c r="C2371" s="142"/>
    </row>
    <row r="2372" spans="2:3" ht="12.75">
      <c r="B2372" s="142"/>
      <c r="C2372" s="142"/>
    </row>
    <row r="2373" spans="2:3" ht="12.75">
      <c r="B2373" s="142"/>
      <c r="C2373" s="142"/>
    </row>
    <row r="2374" spans="2:3" ht="12.75">
      <c r="B2374" s="142"/>
      <c r="C2374" s="142"/>
    </row>
    <row r="2375" spans="2:3" ht="12.75">
      <c r="B2375" s="142"/>
      <c r="C2375" s="142"/>
    </row>
    <row r="2376" spans="2:3" ht="12.75">
      <c r="B2376" s="142"/>
      <c r="C2376" s="142"/>
    </row>
    <row r="2377" spans="2:3" ht="12.75">
      <c r="B2377" s="142"/>
      <c r="C2377" s="142"/>
    </row>
    <row r="2378" spans="2:3" ht="12.75">
      <c r="B2378" s="142"/>
      <c r="C2378" s="142"/>
    </row>
    <row r="2379" spans="2:3" ht="12.75">
      <c r="B2379" s="142"/>
      <c r="C2379" s="142"/>
    </row>
    <row r="2380" spans="2:3" ht="12.75">
      <c r="B2380" s="142"/>
      <c r="C2380" s="142"/>
    </row>
    <row r="2381" spans="2:3" ht="12.75">
      <c r="B2381" s="142"/>
      <c r="C2381" s="142"/>
    </row>
    <row r="2382" spans="2:3" ht="12.75">
      <c r="B2382" s="142"/>
      <c r="C2382" s="142"/>
    </row>
    <row r="2383" spans="2:3" ht="12.75">
      <c r="B2383" s="142"/>
      <c r="C2383" s="142"/>
    </row>
    <row r="2384" spans="2:3" ht="12.75">
      <c r="B2384" s="142"/>
      <c r="C2384" s="142"/>
    </row>
    <row r="2385" spans="2:3" ht="12.75">
      <c r="B2385" s="142"/>
      <c r="C2385" s="142"/>
    </row>
    <row r="2386" spans="2:3" ht="12.75">
      <c r="B2386" s="142"/>
      <c r="C2386" s="142"/>
    </row>
    <row r="2387" spans="2:3" ht="12.75">
      <c r="B2387" s="142"/>
      <c r="C2387" s="142"/>
    </row>
    <row r="2388" spans="2:3" ht="12.75">
      <c r="B2388" s="142"/>
      <c r="C2388" s="142"/>
    </row>
    <row r="2389" spans="2:3" ht="12.75">
      <c r="B2389" s="142"/>
      <c r="C2389" s="142"/>
    </row>
    <row r="2390" spans="2:3" ht="12.75">
      <c r="B2390" s="142"/>
      <c r="C2390" s="142"/>
    </row>
    <row r="2391" spans="2:3" ht="12.75">
      <c r="B2391" s="142"/>
      <c r="C2391" s="142"/>
    </row>
    <row r="2392" spans="2:3" ht="12.75">
      <c r="B2392" s="142"/>
      <c r="C2392" s="142"/>
    </row>
    <row r="2393" spans="2:3" ht="12.75">
      <c r="B2393" s="142"/>
      <c r="C2393" s="142"/>
    </row>
    <row r="2394" spans="2:3" ht="12.75">
      <c r="B2394" s="142"/>
      <c r="C2394" s="142"/>
    </row>
    <row r="2395" spans="2:3" ht="12.75">
      <c r="B2395" s="142"/>
      <c r="C2395" s="142"/>
    </row>
    <row r="2396" spans="2:3" ht="12.75">
      <c r="B2396" s="142"/>
      <c r="C2396" s="142"/>
    </row>
    <row r="2397" spans="2:3" ht="12.75">
      <c r="B2397" s="142"/>
      <c r="C2397" s="142"/>
    </row>
    <row r="2398" spans="2:3" ht="12.75">
      <c r="B2398" s="142"/>
      <c r="C2398" s="142"/>
    </row>
    <row r="2399" spans="2:3" ht="12.75">
      <c r="B2399" s="142"/>
      <c r="C2399" s="142"/>
    </row>
    <row r="2400" spans="2:3" ht="12.75">
      <c r="B2400" s="142"/>
      <c r="C2400" s="142"/>
    </row>
    <row r="2401" spans="2:3" ht="12.75">
      <c r="B2401" s="142"/>
      <c r="C2401" s="142"/>
    </row>
    <row r="2402" spans="2:3" ht="12.75">
      <c r="B2402" s="142"/>
      <c r="C2402" s="142"/>
    </row>
    <row r="2403" spans="2:3" ht="12.75">
      <c r="B2403" s="142"/>
      <c r="C2403" s="142"/>
    </row>
    <row r="2404" spans="2:3" ht="12.75">
      <c r="B2404" s="142"/>
      <c r="C2404" s="142"/>
    </row>
    <row r="2405" spans="2:3" ht="12.75">
      <c r="B2405" s="142"/>
      <c r="C2405" s="142"/>
    </row>
    <row r="2406" spans="2:3" ht="12.75">
      <c r="B2406" s="142"/>
      <c r="C2406" s="142"/>
    </row>
    <row r="2407" spans="2:3" ht="12.75">
      <c r="B2407" s="142"/>
      <c r="C2407" s="142"/>
    </row>
    <row r="2408" spans="2:3" ht="12.75">
      <c r="B2408" s="142"/>
      <c r="C2408" s="142"/>
    </row>
    <row r="2409" spans="2:3" ht="12.75">
      <c r="B2409" s="142"/>
      <c r="C2409" s="142"/>
    </row>
    <row r="2410" spans="2:3" ht="12.75">
      <c r="B2410" s="142"/>
      <c r="C2410" s="142"/>
    </row>
    <row r="2411" spans="2:3" ht="12.75">
      <c r="B2411" s="142"/>
      <c r="C2411" s="142"/>
    </row>
    <row r="2412" spans="2:3" ht="12.75">
      <c r="B2412" s="142"/>
      <c r="C2412" s="142"/>
    </row>
    <row r="2413" spans="2:3" ht="12.75">
      <c r="B2413" s="142"/>
      <c r="C2413" s="142"/>
    </row>
    <row r="2414" spans="2:3" ht="12.75">
      <c r="B2414" s="142"/>
      <c r="C2414" s="142"/>
    </row>
    <row r="2415" spans="2:3" ht="12.75">
      <c r="B2415" s="142"/>
      <c r="C2415" s="142"/>
    </row>
    <row r="2416" spans="2:3" ht="12.75">
      <c r="B2416" s="142"/>
      <c r="C2416" s="142"/>
    </row>
    <row r="2417" spans="2:3" ht="12.75">
      <c r="B2417" s="142"/>
      <c r="C2417" s="142"/>
    </row>
    <row r="2418" spans="2:3" ht="12.75">
      <c r="B2418" s="142"/>
      <c r="C2418" s="142"/>
    </row>
    <row r="2419" spans="2:3" ht="12.75">
      <c r="B2419" s="142"/>
      <c r="C2419" s="142"/>
    </row>
    <row r="2420" spans="2:3" ht="12.75">
      <c r="B2420" s="142"/>
      <c r="C2420" s="142"/>
    </row>
    <row r="2421" spans="2:3" ht="12.75">
      <c r="B2421" s="142"/>
      <c r="C2421" s="142"/>
    </row>
    <row r="2422" spans="2:3" ht="12.75">
      <c r="B2422" s="142"/>
      <c r="C2422" s="142"/>
    </row>
    <row r="2423" spans="2:3" ht="12.75">
      <c r="B2423" s="142"/>
      <c r="C2423" s="142"/>
    </row>
    <row r="2424" spans="2:3" ht="12.75">
      <c r="B2424" s="142"/>
      <c r="C2424" s="142"/>
    </row>
    <row r="2425" spans="2:3" ht="12.75">
      <c r="B2425" s="142"/>
      <c r="C2425" s="142"/>
    </row>
    <row r="2426" spans="2:3" ht="12.75">
      <c r="B2426" s="142"/>
      <c r="C2426" s="142"/>
    </row>
    <row r="2427" spans="2:3" ht="12.75">
      <c r="B2427" s="142"/>
      <c r="C2427" s="142"/>
    </row>
    <row r="2428" spans="2:3" ht="12.75">
      <c r="B2428" s="142"/>
      <c r="C2428" s="142"/>
    </row>
    <row r="2429" spans="2:3" ht="12.75">
      <c r="B2429" s="142"/>
      <c r="C2429" s="142"/>
    </row>
    <row r="2430" spans="2:3" ht="12.75">
      <c r="B2430" s="142"/>
      <c r="C2430" s="142"/>
    </row>
    <row r="2431" spans="2:3" ht="12.75">
      <c r="B2431" s="142"/>
      <c r="C2431" s="142"/>
    </row>
    <row r="2432" spans="2:3" ht="12.75">
      <c r="B2432" s="142"/>
      <c r="C2432" s="142"/>
    </row>
    <row r="2433" spans="2:3" ht="12.75">
      <c r="B2433" s="142"/>
      <c r="C2433" s="142"/>
    </row>
    <row r="2434" spans="2:3" ht="12.75">
      <c r="B2434" s="142"/>
      <c r="C2434" s="142"/>
    </row>
    <row r="2435" spans="2:3" ht="12.75">
      <c r="B2435" s="142"/>
      <c r="C2435" s="142"/>
    </row>
    <row r="2436" spans="2:3" ht="12.75">
      <c r="B2436" s="142"/>
      <c r="C2436" s="142"/>
    </row>
    <row r="2437" spans="2:3" ht="12.75">
      <c r="B2437" s="142"/>
      <c r="C2437" s="142"/>
    </row>
    <row r="2438" spans="2:3" ht="12.75">
      <c r="B2438" s="142"/>
      <c r="C2438" s="142"/>
    </row>
    <row r="2439" spans="2:3" ht="12.75">
      <c r="B2439" s="142"/>
      <c r="C2439" s="142"/>
    </row>
    <row r="2440" spans="2:3" ht="12.75">
      <c r="B2440" s="142"/>
      <c r="C2440" s="142"/>
    </row>
    <row r="2441" spans="2:3" ht="12.75">
      <c r="B2441" s="142"/>
      <c r="C2441" s="142"/>
    </row>
    <row r="2442" spans="2:3" ht="12.75">
      <c r="B2442" s="142"/>
      <c r="C2442" s="142"/>
    </row>
    <row r="2443" spans="2:3" ht="12.75">
      <c r="B2443" s="142"/>
      <c r="C2443" s="142"/>
    </row>
    <row r="2444" spans="2:3" ht="12.75">
      <c r="B2444" s="142"/>
      <c r="C2444" s="142"/>
    </row>
    <row r="2445" spans="2:3" ht="12.75">
      <c r="B2445" s="142"/>
      <c r="C2445" s="142"/>
    </row>
    <row r="2446" spans="2:3" ht="12.75">
      <c r="B2446" s="142"/>
      <c r="C2446" s="142"/>
    </row>
    <row r="2447" spans="2:3" ht="12.75">
      <c r="B2447" s="142"/>
      <c r="C2447" s="142"/>
    </row>
    <row r="2448" spans="2:3" ht="12.75">
      <c r="B2448" s="142"/>
      <c r="C2448" s="142"/>
    </row>
    <row r="2449" spans="2:3" ht="12.75">
      <c r="B2449" s="142"/>
      <c r="C2449" s="142"/>
    </row>
    <row r="2450" spans="2:3" ht="12.75">
      <c r="B2450" s="142"/>
      <c r="C2450" s="142"/>
    </row>
    <row r="2451" spans="2:3" ht="12.75">
      <c r="B2451" s="142"/>
      <c r="C2451" s="142"/>
    </row>
    <row r="2452" spans="2:3" ht="12.75">
      <c r="B2452" s="142"/>
      <c r="C2452" s="142"/>
    </row>
    <row r="2453" spans="2:3" ht="12.75">
      <c r="B2453" s="142"/>
      <c r="C2453" s="142"/>
    </row>
    <row r="2454" spans="2:3" ht="12.75">
      <c r="B2454" s="142"/>
      <c r="C2454" s="142"/>
    </row>
    <row r="2455" spans="2:3" ht="12.75">
      <c r="B2455" s="142"/>
      <c r="C2455" s="142"/>
    </row>
    <row r="2456" spans="2:3" ht="12.75">
      <c r="B2456" s="142"/>
      <c r="C2456" s="142"/>
    </row>
    <row r="2457" spans="2:3" ht="12.75">
      <c r="B2457" s="142"/>
      <c r="C2457" s="142"/>
    </row>
    <row r="2458" spans="2:3" ht="12.75">
      <c r="B2458" s="142"/>
      <c r="C2458" s="142"/>
    </row>
    <row r="2459" spans="2:3" ht="12.75">
      <c r="B2459" s="142"/>
      <c r="C2459" s="142"/>
    </row>
    <row r="2460" spans="2:3" ht="12.75">
      <c r="B2460" s="142"/>
      <c r="C2460" s="142"/>
    </row>
    <row r="2461" spans="2:3" ht="12.75">
      <c r="B2461" s="142"/>
      <c r="C2461" s="142"/>
    </row>
    <row r="2462" spans="2:3" ht="12.75">
      <c r="B2462" s="142"/>
      <c r="C2462" s="142"/>
    </row>
    <row r="2463" spans="2:3" ht="12.75">
      <c r="B2463" s="142"/>
      <c r="C2463" s="142"/>
    </row>
    <row r="2464" spans="2:3" ht="12.75">
      <c r="B2464" s="142"/>
      <c r="C2464" s="142"/>
    </row>
    <row r="2465" spans="2:3" ht="12.75">
      <c r="B2465" s="142"/>
      <c r="C2465" s="142"/>
    </row>
    <row r="2466" spans="2:3" ht="12.75">
      <c r="B2466" s="142"/>
      <c r="C2466" s="142"/>
    </row>
    <row r="2467" spans="2:3" ht="12.75">
      <c r="B2467" s="142"/>
      <c r="C2467" s="142"/>
    </row>
    <row r="2468" spans="2:3" ht="12.75">
      <c r="B2468" s="142"/>
      <c r="C2468" s="142"/>
    </row>
    <row r="2469" spans="2:3" ht="12.75">
      <c r="B2469" s="142"/>
      <c r="C2469" s="142"/>
    </row>
    <row r="2470" spans="2:3" ht="12.75">
      <c r="B2470" s="142"/>
      <c r="C2470" s="142"/>
    </row>
    <row r="2471" spans="2:3" ht="12.75">
      <c r="B2471" s="142"/>
      <c r="C2471" s="142"/>
    </row>
    <row r="2472" spans="2:3" ht="12.75">
      <c r="B2472" s="142"/>
      <c r="C2472" s="142"/>
    </row>
    <row r="2473" spans="2:3" ht="12.75">
      <c r="B2473" s="142"/>
      <c r="C2473" s="142"/>
    </row>
    <row r="2474" spans="2:3" ht="12.75">
      <c r="B2474" s="142"/>
      <c r="C2474" s="142"/>
    </row>
    <row r="2475" spans="2:3" ht="12.75">
      <c r="B2475" s="142"/>
      <c r="C2475" s="142"/>
    </row>
    <row r="2476" spans="2:3" ht="12.75">
      <c r="B2476" s="142"/>
      <c r="C2476" s="142"/>
    </row>
    <row r="2477" spans="2:3" ht="12.75">
      <c r="B2477" s="142"/>
      <c r="C2477" s="142"/>
    </row>
    <row r="2478" spans="2:3" ht="12.75">
      <c r="B2478" s="142"/>
      <c r="C2478" s="142"/>
    </row>
    <row r="2479" spans="2:3" ht="12.75">
      <c r="B2479" s="142"/>
      <c r="C2479" s="142"/>
    </row>
    <row r="2480" spans="2:3" ht="12.75">
      <c r="B2480" s="142"/>
      <c r="C2480" s="142"/>
    </row>
    <row r="2481" spans="2:3" ht="12.75">
      <c r="B2481" s="142"/>
      <c r="C2481" s="142"/>
    </row>
    <row r="2482" spans="2:3" ht="12.75">
      <c r="B2482" s="142"/>
      <c r="C2482" s="142"/>
    </row>
    <row r="2483" spans="2:3" ht="12.75">
      <c r="B2483" s="142"/>
      <c r="C2483" s="142"/>
    </row>
    <row r="2484" spans="2:3" ht="12.75">
      <c r="B2484" s="142"/>
      <c r="C2484" s="142"/>
    </row>
    <row r="2485" spans="2:3" ht="12.75">
      <c r="B2485" s="142"/>
      <c r="C2485" s="142"/>
    </row>
    <row r="2486" spans="2:3" ht="12.75">
      <c r="B2486" s="142"/>
      <c r="C2486" s="142"/>
    </row>
    <row r="2487" spans="2:3" ht="12.75">
      <c r="B2487" s="142"/>
      <c r="C2487" s="142"/>
    </row>
    <row r="2488" spans="2:3" ht="12.75">
      <c r="B2488" s="142"/>
      <c r="C2488" s="142"/>
    </row>
    <row r="2489" spans="2:3" ht="12.75">
      <c r="B2489" s="142"/>
      <c r="C2489" s="142"/>
    </row>
    <row r="2490" spans="2:3" ht="12.75">
      <c r="B2490" s="142"/>
      <c r="C2490" s="142"/>
    </row>
    <row r="2491" spans="2:3" ht="12.75">
      <c r="B2491" s="142"/>
      <c r="C2491" s="142"/>
    </row>
    <row r="2492" spans="2:3" ht="12.75">
      <c r="B2492" s="142"/>
      <c r="C2492" s="142"/>
    </row>
    <row r="2493" spans="2:3" ht="12.75">
      <c r="B2493" s="142"/>
      <c r="C2493" s="142"/>
    </row>
    <row r="2494" spans="2:3" ht="12.75">
      <c r="B2494" s="142"/>
      <c r="C2494" s="142"/>
    </row>
    <row r="2495" spans="2:3" ht="12.75">
      <c r="B2495" s="142"/>
      <c r="C2495" s="142"/>
    </row>
    <row r="2496" spans="2:3" ht="12.75">
      <c r="B2496" s="142"/>
      <c r="C2496" s="142"/>
    </row>
    <row r="2497" spans="2:3" ht="12.75">
      <c r="B2497" s="142"/>
      <c r="C2497" s="142"/>
    </row>
    <row r="2498" spans="2:3" ht="12.75">
      <c r="B2498" s="142"/>
      <c r="C2498" s="142"/>
    </row>
    <row r="2499" spans="2:3" ht="12.75">
      <c r="B2499" s="142"/>
      <c r="C2499" s="142"/>
    </row>
    <row r="2500" spans="2:3" ht="12.75">
      <c r="B2500" s="142"/>
      <c r="C2500" s="142"/>
    </row>
    <row r="2501" spans="2:3" ht="12.75">
      <c r="B2501" s="142"/>
      <c r="C2501" s="142"/>
    </row>
    <row r="2502" spans="2:3" ht="12.75">
      <c r="B2502" s="142"/>
      <c r="C2502" s="142"/>
    </row>
    <row r="2503" spans="2:3" ht="12.75">
      <c r="B2503" s="142"/>
      <c r="C2503" s="142"/>
    </row>
    <row r="2504" spans="2:3" ht="12.75">
      <c r="B2504" s="142"/>
      <c r="C2504" s="142"/>
    </row>
    <row r="2505" spans="2:3" ht="12.75">
      <c r="B2505" s="142"/>
      <c r="C2505" s="142"/>
    </row>
    <row r="2506" spans="2:3" ht="12.75">
      <c r="B2506" s="142"/>
      <c r="C2506" s="142"/>
    </row>
    <row r="2507" spans="2:3" ht="12.75">
      <c r="B2507" s="142"/>
      <c r="C2507" s="142"/>
    </row>
    <row r="2508" spans="2:3" ht="12.75">
      <c r="B2508" s="142"/>
      <c r="C2508" s="142"/>
    </row>
    <row r="2509" spans="2:3" ht="12.75">
      <c r="B2509" s="142"/>
      <c r="C2509" s="142"/>
    </row>
    <row r="2510" spans="2:3" ht="12.75">
      <c r="B2510" s="142"/>
      <c r="C2510" s="142"/>
    </row>
    <row r="2511" spans="2:3" ht="12.75">
      <c r="B2511" s="142"/>
      <c r="C2511" s="142"/>
    </row>
    <row r="2512" spans="2:3" ht="12.75">
      <c r="B2512" s="142"/>
      <c r="C2512" s="142"/>
    </row>
    <row r="2513" spans="2:3" ht="12.75">
      <c r="B2513" s="142"/>
      <c r="C2513" s="142"/>
    </row>
    <row r="2514" spans="2:3" ht="12.75">
      <c r="B2514" s="142"/>
      <c r="C2514" s="142"/>
    </row>
    <row r="2515" spans="2:3" ht="12.75">
      <c r="B2515" s="142"/>
      <c r="C2515" s="142"/>
    </row>
    <row r="2516" spans="2:3" ht="12.75">
      <c r="B2516" s="142"/>
      <c r="C2516" s="142"/>
    </row>
    <row r="2517" spans="2:3" ht="12.75">
      <c r="B2517" s="142"/>
      <c r="C2517" s="142"/>
    </row>
    <row r="2518" spans="2:3" ht="12.75">
      <c r="B2518" s="142"/>
      <c r="C2518" s="142"/>
    </row>
    <row r="2519" spans="2:3" ht="12.75">
      <c r="B2519" s="142"/>
      <c r="C2519" s="142"/>
    </row>
    <row r="2520" spans="2:3" ht="12.75">
      <c r="B2520" s="142"/>
      <c r="C2520" s="142"/>
    </row>
    <row r="2521" spans="2:3" ht="12.75">
      <c r="B2521" s="142"/>
      <c r="C2521" s="142"/>
    </row>
    <row r="2522" spans="2:3" ht="12.75">
      <c r="B2522" s="142"/>
      <c r="C2522" s="142"/>
    </row>
    <row r="2523" spans="2:3" ht="12.75">
      <c r="B2523" s="142"/>
      <c r="C2523" s="142"/>
    </row>
    <row r="2524" spans="2:3" ht="12.75">
      <c r="B2524" s="142"/>
      <c r="C2524" s="142"/>
    </row>
    <row r="2525" spans="2:3" ht="12.75">
      <c r="B2525" s="142"/>
      <c r="C2525" s="142"/>
    </row>
    <row r="2526" spans="2:3" ht="12.75">
      <c r="B2526" s="142"/>
      <c r="C2526" s="142"/>
    </row>
    <row r="2527" spans="2:3" ht="12.75">
      <c r="B2527" s="142"/>
      <c r="C2527" s="142"/>
    </row>
    <row r="2528" spans="2:3" ht="12.75">
      <c r="B2528" s="142"/>
      <c r="C2528" s="142"/>
    </row>
    <row r="2529" spans="2:3" ht="12.75">
      <c r="B2529" s="142"/>
      <c r="C2529" s="142"/>
    </row>
    <row r="2530" spans="2:3" ht="12.75">
      <c r="B2530" s="142"/>
      <c r="C2530" s="142"/>
    </row>
    <row r="2531" spans="2:3" ht="12.75">
      <c r="B2531" s="142"/>
      <c r="C2531" s="142"/>
    </row>
    <row r="2532" spans="2:3" ht="12.75">
      <c r="B2532" s="142"/>
      <c r="C2532" s="142"/>
    </row>
    <row r="2533" spans="2:3" ht="12.75">
      <c r="B2533" s="142"/>
      <c r="C2533" s="142"/>
    </row>
    <row r="2534" spans="2:3" ht="12.75">
      <c r="B2534" s="142"/>
      <c r="C2534" s="142"/>
    </row>
    <row r="2535" spans="2:3" ht="12.75">
      <c r="B2535" s="142"/>
      <c r="C2535" s="142"/>
    </row>
    <row r="2536" spans="2:3" ht="12.75">
      <c r="B2536" s="142"/>
      <c r="C2536" s="142"/>
    </row>
    <row r="2537" spans="2:3" ht="12.75">
      <c r="B2537" s="142"/>
      <c r="C2537" s="142"/>
    </row>
    <row r="2538" spans="2:3" ht="12.75">
      <c r="B2538" s="142"/>
      <c r="C2538" s="142"/>
    </row>
    <row r="2539" spans="2:3" ht="12.75">
      <c r="B2539" s="142"/>
      <c r="C2539" s="142"/>
    </row>
    <row r="2540" spans="2:3" ht="12.75">
      <c r="B2540" s="142"/>
      <c r="C2540" s="142"/>
    </row>
    <row r="2541" spans="2:3" ht="12.75">
      <c r="B2541" s="142"/>
      <c r="C2541" s="142"/>
    </row>
    <row r="2542" spans="2:3" ht="12.75">
      <c r="B2542" s="142"/>
      <c r="C2542" s="142"/>
    </row>
    <row r="2543" spans="2:3" ht="12.75">
      <c r="B2543" s="142"/>
      <c r="C2543" s="142"/>
    </row>
    <row r="2544" spans="2:3" ht="12.75">
      <c r="B2544" s="142"/>
      <c r="C2544" s="142"/>
    </row>
    <row r="2545" spans="2:3" ht="12.75">
      <c r="B2545" s="142"/>
      <c r="C2545" s="142"/>
    </row>
    <row r="2546" spans="2:3" ht="12.75">
      <c r="B2546" s="142"/>
      <c r="C2546" s="142"/>
    </row>
    <row r="2547" spans="2:3" ht="12.75">
      <c r="B2547" s="142"/>
      <c r="C2547" s="142"/>
    </row>
    <row r="2548" spans="2:3" ht="12.75">
      <c r="B2548" s="142"/>
      <c r="C2548" s="142"/>
    </row>
    <row r="2549" spans="2:3" ht="12.75">
      <c r="B2549" s="142"/>
      <c r="C2549" s="142"/>
    </row>
    <row r="2550" spans="2:3" ht="12.75">
      <c r="B2550" s="142"/>
      <c r="C2550" s="142"/>
    </row>
    <row r="2551" spans="2:3" ht="12.75">
      <c r="B2551" s="142"/>
      <c r="C2551" s="142"/>
    </row>
    <row r="2552" spans="2:3" ht="12.75">
      <c r="B2552" s="142"/>
      <c r="C2552" s="142"/>
    </row>
    <row r="2553" spans="2:3" ht="12.75">
      <c r="B2553" s="142"/>
      <c r="C2553" s="142"/>
    </row>
    <row r="2554" spans="2:3" ht="12.75">
      <c r="B2554" s="142"/>
      <c r="C2554" s="142"/>
    </row>
    <row r="2555" spans="2:3" ht="12.75">
      <c r="B2555" s="142"/>
      <c r="C2555" s="142"/>
    </row>
    <row r="2556" spans="2:3" ht="12.75">
      <c r="B2556" s="142"/>
      <c r="C2556" s="142"/>
    </row>
    <row r="2557" spans="2:3" ht="12.75">
      <c r="B2557" s="142"/>
      <c r="C2557" s="142"/>
    </row>
    <row r="2558" spans="2:3" ht="12.75">
      <c r="B2558" s="142"/>
      <c r="C2558" s="142"/>
    </row>
    <row r="2559" spans="2:3" ht="12.75">
      <c r="B2559" s="142"/>
      <c r="C2559" s="142"/>
    </row>
    <row r="2560" spans="2:3" ht="12.75">
      <c r="B2560" s="142"/>
      <c r="C2560" s="142"/>
    </row>
    <row r="2561" spans="2:3" ht="12.75">
      <c r="B2561" s="142"/>
      <c r="C2561" s="142"/>
    </row>
    <row r="2562" spans="2:3" ht="12.75">
      <c r="B2562" s="142"/>
      <c r="C2562" s="142"/>
    </row>
    <row r="2563" spans="2:3" ht="12.75">
      <c r="B2563" s="142"/>
      <c r="C2563" s="142"/>
    </row>
    <row r="2564" spans="2:3" ht="12.75">
      <c r="B2564" s="142"/>
      <c r="C2564" s="142"/>
    </row>
    <row r="2565" spans="2:3" ht="12.75">
      <c r="B2565" s="142"/>
      <c r="C2565" s="142"/>
    </row>
    <row r="2566" spans="2:3" ht="12.75">
      <c r="B2566" s="142"/>
      <c r="C2566" s="142"/>
    </row>
    <row r="2567" spans="2:3" ht="12.75">
      <c r="B2567" s="142"/>
      <c r="C2567" s="142"/>
    </row>
    <row r="2568" spans="2:3" ht="12.75">
      <c r="B2568" s="142"/>
      <c r="C2568" s="142"/>
    </row>
    <row r="2569" spans="2:3" ht="12.75">
      <c r="B2569" s="142"/>
      <c r="C2569" s="142"/>
    </row>
    <row r="2570" spans="2:3" ht="12.75">
      <c r="B2570" s="142"/>
      <c r="C2570" s="142"/>
    </row>
    <row r="2571" spans="2:3" ht="12.75">
      <c r="B2571" s="142"/>
      <c r="C2571" s="142"/>
    </row>
    <row r="2572" spans="2:3" ht="12.75">
      <c r="B2572" s="142"/>
      <c r="C2572" s="142"/>
    </row>
    <row r="2573" spans="2:3" ht="12.75">
      <c r="B2573" s="142"/>
      <c r="C2573" s="142"/>
    </row>
    <row r="2574" spans="2:3" ht="12.75">
      <c r="B2574" s="142"/>
      <c r="C2574" s="142"/>
    </row>
    <row r="2575" spans="2:3" ht="12.75">
      <c r="B2575" s="142"/>
      <c r="C2575" s="142"/>
    </row>
    <row r="2576" spans="2:3" ht="12.75">
      <c r="B2576" s="142"/>
      <c r="C2576" s="142"/>
    </row>
    <row r="2577" spans="2:3" ht="12.75">
      <c r="B2577" s="142"/>
      <c r="C2577" s="142"/>
    </row>
    <row r="2578" spans="2:3" ht="12.75">
      <c r="B2578" s="142"/>
      <c r="C2578" s="142"/>
    </row>
    <row r="2579" spans="2:3" ht="12.75">
      <c r="B2579" s="142"/>
      <c r="C2579" s="142"/>
    </row>
    <row r="2580" spans="2:3" ht="12.75">
      <c r="B2580" s="142"/>
      <c r="C2580" s="142"/>
    </row>
    <row r="2581" spans="2:3" ht="12.75">
      <c r="B2581" s="142"/>
      <c r="C2581" s="142"/>
    </row>
    <row r="2582" spans="2:3" ht="12.75">
      <c r="B2582" s="142"/>
      <c r="C2582" s="142"/>
    </row>
    <row r="2583" spans="2:3" ht="12.75">
      <c r="B2583" s="142"/>
      <c r="C2583" s="142"/>
    </row>
    <row r="2584" spans="2:3" ht="12.75">
      <c r="B2584" s="142"/>
      <c r="C2584" s="142"/>
    </row>
    <row r="2585" spans="2:3" ht="12.75">
      <c r="B2585" s="142"/>
      <c r="C2585" s="142"/>
    </row>
    <row r="2586" spans="2:3" ht="12.75">
      <c r="B2586" s="142"/>
      <c r="C2586" s="142"/>
    </row>
    <row r="2587" spans="2:3" ht="12.75">
      <c r="B2587" s="142"/>
      <c r="C2587" s="142"/>
    </row>
    <row r="2588" spans="2:3" ht="12.75">
      <c r="B2588" s="142"/>
      <c r="C2588" s="142"/>
    </row>
    <row r="2589" spans="2:3" ht="12.75">
      <c r="B2589" s="142"/>
      <c r="C2589" s="142"/>
    </row>
    <row r="2590" spans="2:3" ht="12.75">
      <c r="B2590" s="142"/>
      <c r="C2590" s="142"/>
    </row>
    <row r="2591" spans="2:3" ht="12.75">
      <c r="B2591" s="142"/>
      <c r="C2591" s="142"/>
    </row>
    <row r="2592" spans="2:3" ht="12.75">
      <c r="B2592" s="142"/>
      <c r="C2592" s="142"/>
    </row>
    <row r="2593" spans="2:3" ht="12.75">
      <c r="B2593" s="142"/>
      <c r="C2593" s="142"/>
    </row>
    <row r="2594" spans="2:3" ht="12.75">
      <c r="B2594" s="142"/>
      <c r="C2594" s="142"/>
    </row>
    <row r="2595" spans="2:3" ht="12.75">
      <c r="B2595" s="142"/>
      <c r="C2595" s="142"/>
    </row>
    <row r="2596" spans="2:3" ht="12.75">
      <c r="B2596" s="142"/>
      <c r="C2596" s="142"/>
    </row>
    <row r="2597" spans="2:3" ht="12.75">
      <c r="B2597" s="142"/>
      <c r="C2597" s="142"/>
    </row>
    <row r="2598" spans="2:3" ht="12.75">
      <c r="B2598" s="142"/>
      <c r="C2598" s="142"/>
    </row>
    <row r="2599" spans="2:3" ht="12.75">
      <c r="B2599" s="142"/>
      <c r="C2599" s="142"/>
    </row>
    <row r="2600" spans="2:3" ht="12.75">
      <c r="B2600" s="142"/>
      <c r="C2600" s="142"/>
    </row>
    <row r="2601" spans="2:3" ht="12.75">
      <c r="B2601" s="142"/>
      <c r="C2601" s="142"/>
    </row>
    <row r="2602" spans="2:3" ht="12.75">
      <c r="B2602" s="142"/>
      <c r="C2602" s="142"/>
    </row>
    <row r="2603" spans="2:3" ht="12.75">
      <c r="B2603" s="142"/>
      <c r="C2603" s="142"/>
    </row>
    <row r="2604" spans="2:3" ht="12.75">
      <c r="B2604" s="142"/>
      <c r="C2604" s="142"/>
    </row>
    <row r="2605" spans="2:3" ht="12.75">
      <c r="B2605" s="142"/>
      <c r="C2605" s="142"/>
    </row>
    <row r="2606" spans="2:3" ht="12.75">
      <c r="B2606" s="142"/>
      <c r="C2606" s="142"/>
    </row>
    <row r="2607" spans="2:3" ht="12.75">
      <c r="B2607" s="142"/>
      <c r="C2607" s="142"/>
    </row>
    <row r="2608" spans="2:3" ht="12.75">
      <c r="B2608" s="142"/>
      <c r="C2608" s="142"/>
    </row>
    <row r="2609" spans="2:3" ht="12.75">
      <c r="B2609" s="142"/>
      <c r="C2609" s="142"/>
    </row>
    <row r="2610" spans="2:3" ht="12.75">
      <c r="B2610" s="142"/>
      <c r="C2610" s="142"/>
    </row>
    <row r="2611" spans="2:3" ht="12.75">
      <c r="B2611" s="142"/>
      <c r="C2611" s="142"/>
    </row>
    <row r="2612" spans="2:3" ht="12.75">
      <c r="B2612" s="142"/>
      <c r="C2612" s="142"/>
    </row>
    <row r="2613" spans="2:3" ht="12.75">
      <c r="B2613" s="142"/>
      <c r="C2613" s="142"/>
    </row>
    <row r="2614" spans="2:3" ht="12.75">
      <c r="B2614" s="142"/>
      <c r="C2614" s="142"/>
    </row>
    <row r="2615" spans="2:3" ht="12.75">
      <c r="B2615" s="142"/>
      <c r="C2615" s="142"/>
    </row>
    <row r="2616" spans="2:3" ht="12.75">
      <c r="B2616" s="142"/>
      <c r="C2616" s="142"/>
    </row>
    <row r="2617" spans="2:3" ht="12.75">
      <c r="B2617" s="142"/>
      <c r="C2617" s="142"/>
    </row>
    <row r="2618" spans="2:3" ht="12.75">
      <c r="B2618" s="142"/>
      <c r="C2618" s="142"/>
    </row>
    <row r="2619" spans="2:3" ht="12.75">
      <c r="B2619" s="142"/>
      <c r="C2619" s="142"/>
    </row>
    <row r="2620" spans="2:3" ht="12.75">
      <c r="B2620" s="142"/>
      <c r="C2620" s="142"/>
    </row>
    <row r="2621" spans="2:3" ht="12.75">
      <c r="B2621" s="142"/>
      <c r="C2621" s="142"/>
    </row>
    <row r="2622" spans="2:3" ht="12.75">
      <c r="B2622" s="142"/>
      <c r="C2622" s="142"/>
    </row>
    <row r="2623" spans="2:3" ht="12.75">
      <c r="B2623" s="142"/>
      <c r="C2623" s="142"/>
    </row>
    <row r="2624" spans="2:3" ht="12.75">
      <c r="B2624" s="142"/>
      <c r="C2624" s="142"/>
    </row>
    <row r="2625" spans="2:3" ht="12.75">
      <c r="B2625" s="142"/>
      <c r="C2625" s="142"/>
    </row>
    <row r="2626" spans="2:3" ht="12.75">
      <c r="B2626" s="142"/>
      <c r="C2626" s="142"/>
    </row>
    <row r="2627" spans="2:3" ht="12.75">
      <c r="B2627" s="142"/>
      <c r="C2627" s="142"/>
    </row>
    <row r="2628" spans="2:3" ht="12.75">
      <c r="B2628" s="142"/>
      <c r="C2628" s="142"/>
    </row>
    <row r="2629" spans="2:3" ht="12.75">
      <c r="B2629" s="142"/>
      <c r="C2629" s="142"/>
    </row>
    <row r="2630" spans="2:3" ht="12.75">
      <c r="B2630" s="142"/>
      <c r="C2630" s="142"/>
    </row>
    <row r="2631" spans="2:3" ht="12.75">
      <c r="B2631" s="142"/>
      <c r="C2631" s="142"/>
    </row>
    <row r="2632" spans="2:3" ht="12.75">
      <c r="B2632" s="142"/>
      <c r="C2632" s="142"/>
    </row>
    <row r="2633" spans="2:3" ht="12.75">
      <c r="B2633" s="142"/>
      <c r="C2633" s="142"/>
    </row>
    <row r="2634" spans="2:3" ht="12.75">
      <c r="B2634" s="142"/>
      <c r="C2634" s="142"/>
    </row>
    <row r="2635" spans="2:3" ht="12.75">
      <c r="B2635" s="142"/>
      <c r="C2635" s="142"/>
    </row>
    <row r="2636" spans="2:3" ht="12.75">
      <c r="B2636" s="142"/>
      <c r="C2636" s="142"/>
    </row>
    <row r="2637" spans="2:3" ht="12.75">
      <c r="B2637" s="142"/>
      <c r="C2637" s="142"/>
    </row>
    <row r="2638" spans="2:3" ht="12.75">
      <c r="B2638" s="142"/>
      <c r="C2638" s="142"/>
    </row>
    <row r="2639" spans="2:3" ht="12.75">
      <c r="B2639" s="142"/>
      <c r="C2639" s="142"/>
    </row>
    <row r="2640" spans="2:3" ht="12.75">
      <c r="B2640" s="142"/>
      <c r="C2640" s="142"/>
    </row>
    <row r="2641" spans="2:3" ht="12.75">
      <c r="B2641" s="142"/>
      <c r="C2641" s="142"/>
    </row>
    <row r="2642" spans="2:3" ht="12.75">
      <c r="B2642" s="142"/>
      <c r="C2642" s="142"/>
    </row>
    <row r="2643" spans="2:3" ht="12.75">
      <c r="B2643" s="142"/>
      <c r="C2643" s="142"/>
    </row>
    <row r="2644" spans="2:3" ht="12.75">
      <c r="B2644" s="142"/>
      <c r="C2644" s="142"/>
    </row>
    <row r="2645" spans="2:3" ht="12.75">
      <c r="B2645" s="142"/>
      <c r="C2645" s="142"/>
    </row>
    <row r="2646" spans="2:3" ht="12.75">
      <c r="B2646" s="142"/>
      <c r="C2646" s="142"/>
    </row>
    <row r="2647" spans="2:3" ht="12.75">
      <c r="B2647" s="142"/>
      <c r="C2647" s="142"/>
    </row>
    <row r="2648" spans="2:3" ht="12.75">
      <c r="B2648" s="142"/>
      <c r="C2648" s="142"/>
    </row>
    <row r="2649" spans="2:3" ht="12.75">
      <c r="B2649" s="142"/>
      <c r="C2649" s="142"/>
    </row>
    <row r="2650" spans="2:3" ht="12.75">
      <c r="B2650" s="142"/>
      <c r="C2650" s="142"/>
    </row>
    <row r="2651" spans="2:3" ht="12.75">
      <c r="B2651" s="142"/>
      <c r="C2651" s="142"/>
    </row>
    <row r="2652" spans="2:3" ht="12.75">
      <c r="B2652" s="142"/>
      <c r="C2652" s="142"/>
    </row>
    <row r="2653" spans="2:3" ht="12.75">
      <c r="B2653" s="142"/>
      <c r="C2653" s="142"/>
    </row>
    <row r="2654" spans="2:3" ht="12.75">
      <c r="B2654" s="142"/>
      <c r="C2654" s="142"/>
    </row>
    <row r="2655" spans="2:3" ht="12.75">
      <c r="B2655" s="142"/>
      <c r="C2655" s="142"/>
    </row>
    <row r="2656" spans="2:3" ht="12.75">
      <c r="B2656" s="142"/>
      <c r="C2656" s="142"/>
    </row>
    <row r="2657" spans="2:3" ht="12.75">
      <c r="B2657" s="142"/>
      <c r="C2657" s="142"/>
    </row>
    <row r="2658" spans="2:3" ht="12.75">
      <c r="B2658" s="142"/>
      <c r="C2658" s="142"/>
    </row>
    <row r="2659" spans="2:3" ht="12.75">
      <c r="B2659" s="142"/>
      <c r="C2659" s="142"/>
    </row>
    <row r="2660" spans="2:3" ht="12.75">
      <c r="B2660" s="142"/>
      <c r="C2660" s="142"/>
    </row>
    <row r="2661" spans="2:3" ht="12.75">
      <c r="B2661" s="142"/>
      <c r="C2661" s="142"/>
    </row>
    <row r="2662" spans="2:3" ht="12.75">
      <c r="B2662" s="142"/>
      <c r="C2662" s="142"/>
    </row>
    <row r="2663" spans="2:3" ht="12.75">
      <c r="B2663" s="142"/>
      <c r="C2663" s="142"/>
    </row>
    <row r="2664" spans="2:3" ht="12.75">
      <c r="B2664" s="142"/>
      <c r="C2664" s="142"/>
    </row>
    <row r="2665" spans="2:3" ht="12.75">
      <c r="B2665" s="142"/>
      <c r="C2665" s="142"/>
    </row>
    <row r="2666" spans="2:3" ht="12.75">
      <c r="B2666" s="142"/>
      <c r="C2666" s="142"/>
    </row>
    <row r="2667" spans="2:3" ht="12.75">
      <c r="B2667" s="142"/>
      <c r="C2667" s="142"/>
    </row>
    <row r="2668" spans="2:3" ht="12.75">
      <c r="B2668" s="142"/>
      <c r="C2668" s="142"/>
    </row>
    <row r="2669" spans="2:3" ht="12.75">
      <c r="B2669" s="142"/>
      <c r="C2669" s="142"/>
    </row>
    <row r="2670" spans="2:3" ht="12.75">
      <c r="B2670" s="142"/>
      <c r="C2670" s="142"/>
    </row>
    <row r="2671" spans="2:3" ht="12.75">
      <c r="B2671" s="142"/>
      <c r="C2671" s="142"/>
    </row>
    <row r="2672" spans="2:3" ht="12.75">
      <c r="B2672" s="142"/>
      <c r="C2672" s="142"/>
    </row>
    <row r="2673" spans="2:3" ht="12.75">
      <c r="B2673" s="142"/>
      <c r="C2673" s="142"/>
    </row>
    <row r="2674" spans="2:3" ht="12.75">
      <c r="B2674" s="142"/>
      <c r="C2674" s="142"/>
    </row>
    <row r="2675" spans="2:3" ht="12.75">
      <c r="B2675" s="142"/>
      <c r="C2675" s="142"/>
    </row>
    <row r="2676" spans="2:3" ht="12.75">
      <c r="B2676" s="142"/>
      <c r="C2676" s="142"/>
    </row>
    <row r="2677" spans="2:3" ht="12.75">
      <c r="B2677" s="142"/>
      <c r="C2677" s="142"/>
    </row>
    <row r="2678" spans="2:3" ht="12.75">
      <c r="B2678" s="142"/>
      <c r="C2678" s="142"/>
    </row>
    <row r="2679" spans="2:3" ht="12.75">
      <c r="B2679" s="142"/>
      <c r="C2679" s="142"/>
    </row>
    <row r="2680" spans="2:3" ht="12.75">
      <c r="B2680" s="142"/>
      <c r="C2680" s="142"/>
    </row>
    <row r="2681" spans="2:3" ht="12.75">
      <c r="B2681" s="142"/>
      <c r="C2681" s="142"/>
    </row>
    <row r="2682" spans="2:3" ht="12.75">
      <c r="B2682" s="142"/>
      <c r="C2682" s="142"/>
    </row>
    <row r="2683" spans="2:3" ht="12.75">
      <c r="B2683" s="142"/>
      <c r="C2683" s="142"/>
    </row>
    <row r="2684" spans="2:3" ht="12.75">
      <c r="B2684" s="142"/>
      <c r="C2684" s="142"/>
    </row>
    <row r="2685" spans="2:3" ht="12.75">
      <c r="B2685" s="142"/>
      <c r="C2685" s="142"/>
    </row>
    <row r="2686" spans="2:3" ht="12.75">
      <c r="B2686" s="142"/>
      <c r="C2686" s="142"/>
    </row>
    <row r="2687" spans="2:3" ht="12.75">
      <c r="B2687" s="142"/>
      <c r="C2687" s="142"/>
    </row>
    <row r="2688" spans="2:3" ht="12.75">
      <c r="B2688" s="142"/>
      <c r="C2688" s="142"/>
    </row>
    <row r="2689" spans="2:3" ht="12.75">
      <c r="B2689" s="142"/>
      <c r="C2689" s="142"/>
    </row>
    <row r="2690" spans="2:3" ht="12.75">
      <c r="B2690" s="142"/>
      <c r="C2690" s="142"/>
    </row>
    <row r="2691" spans="2:3" ht="12.75">
      <c r="B2691" s="142"/>
      <c r="C2691" s="142"/>
    </row>
    <row r="2692" spans="2:3" ht="12.75">
      <c r="B2692" s="142"/>
      <c r="C2692" s="142"/>
    </row>
    <row r="2693" spans="2:3" ht="12.75">
      <c r="B2693" s="142"/>
      <c r="C2693" s="142"/>
    </row>
    <row r="2694" spans="2:3" ht="12.75">
      <c r="B2694" s="142"/>
      <c r="C2694" s="142"/>
    </row>
    <row r="2695" spans="2:3" ht="12.75">
      <c r="B2695" s="142"/>
      <c r="C2695" s="142"/>
    </row>
    <row r="2696" spans="2:3" ht="12.75">
      <c r="B2696" s="142"/>
      <c r="C2696" s="142"/>
    </row>
    <row r="2697" spans="2:3" ht="12.75">
      <c r="B2697" s="142"/>
      <c r="C2697" s="142"/>
    </row>
    <row r="2698" spans="2:3" ht="12.75">
      <c r="B2698" s="142"/>
      <c r="C2698" s="142"/>
    </row>
    <row r="2699" spans="2:3" ht="12.75">
      <c r="B2699" s="142"/>
      <c r="C2699" s="142"/>
    </row>
    <row r="2700" spans="2:3" ht="12.75">
      <c r="B2700" s="142"/>
      <c r="C2700" s="142"/>
    </row>
    <row r="2701" spans="2:3" ht="12.75">
      <c r="B2701" s="142"/>
      <c r="C2701" s="142"/>
    </row>
    <row r="2702" spans="2:3" ht="12.75">
      <c r="B2702" s="142"/>
      <c r="C2702" s="142"/>
    </row>
    <row r="2703" spans="2:3" ht="12.75">
      <c r="B2703" s="142"/>
      <c r="C2703" s="142"/>
    </row>
    <row r="2704" spans="2:3" ht="12.75">
      <c r="B2704" s="142"/>
      <c r="C2704" s="142"/>
    </row>
    <row r="2705" spans="2:3" ht="12.75">
      <c r="B2705" s="142"/>
      <c r="C2705" s="142"/>
    </row>
    <row r="2706" spans="2:3" ht="12.75">
      <c r="B2706" s="142"/>
      <c r="C2706" s="142"/>
    </row>
    <row r="2707" spans="2:3" ht="12.75">
      <c r="B2707" s="142"/>
      <c r="C2707" s="142"/>
    </row>
    <row r="2708" spans="2:3" ht="12.75">
      <c r="B2708" s="142"/>
      <c r="C2708" s="142"/>
    </row>
    <row r="2709" spans="2:3" ht="12.75">
      <c r="B2709" s="142"/>
      <c r="C2709" s="142"/>
    </row>
    <row r="2710" spans="2:3" ht="12.75">
      <c r="B2710" s="142"/>
      <c r="C2710" s="142"/>
    </row>
    <row r="2711" spans="2:3" ht="12.75">
      <c r="B2711" s="142"/>
      <c r="C2711" s="142"/>
    </row>
    <row r="2712" spans="2:3" ht="12.75">
      <c r="B2712" s="142"/>
      <c r="C2712" s="142"/>
    </row>
    <row r="2713" spans="2:3" ht="12.75">
      <c r="B2713" s="142"/>
      <c r="C2713" s="142"/>
    </row>
    <row r="2714" spans="2:3" ht="12.75">
      <c r="B2714" s="142"/>
      <c r="C2714" s="142"/>
    </row>
    <row r="2715" spans="2:3" ht="12.75">
      <c r="B2715" s="142"/>
      <c r="C2715" s="142"/>
    </row>
    <row r="2716" spans="2:3" ht="12.75">
      <c r="B2716" s="142"/>
      <c r="C2716" s="142"/>
    </row>
    <row r="2717" spans="2:3" ht="12.75">
      <c r="B2717" s="142"/>
      <c r="C2717" s="142"/>
    </row>
    <row r="2718" spans="2:3" ht="12.75">
      <c r="B2718" s="142"/>
      <c r="C2718" s="142"/>
    </row>
    <row r="2719" spans="2:3" ht="12.75">
      <c r="B2719" s="142"/>
      <c r="C2719" s="142"/>
    </row>
    <row r="2720" spans="2:3" ht="12.75">
      <c r="B2720" s="142"/>
      <c r="C2720" s="142"/>
    </row>
    <row r="2721" spans="2:3" ht="12.75">
      <c r="B2721" s="142"/>
      <c r="C2721" s="142"/>
    </row>
    <row r="2722" spans="2:3" ht="12.75">
      <c r="B2722" s="142"/>
      <c r="C2722" s="142"/>
    </row>
    <row r="2723" spans="2:3" ht="12.75">
      <c r="B2723" s="142"/>
      <c r="C2723" s="142"/>
    </row>
    <row r="2724" spans="2:3" ht="12.75">
      <c r="B2724" s="142"/>
      <c r="C2724" s="142"/>
    </row>
    <row r="2725" spans="2:3" ht="12.75">
      <c r="B2725" s="142"/>
      <c r="C2725" s="142"/>
    </row>
    <row r="2726" spans="2:3" ht="12.75">
      <c r="B2726" s="142"/>
      <c r="C2726" s="142"/>
    </row>
    <row r="2727" spans="2:3" ht="12.75">
      <c r="B2727" s="142"/>
      <c r="C2727" s="142"/>
    </row>
    <row r="2728" spans="2:3" ht="12.75">
      <c r="B2728" s="142"/>
      <c r="C2728" s="142"/>
    </row>
    <row r="2729" spans="2:3" ht="12.75">
      <c r="B2729" s="142"/>
      <c r="C2729" s="142"/>
    </row>
    <row r="2730" spans="2:3" ht="12.75">
      <c r="B2730" s="142"/>
      <c r="C2730" s="142"/>
    </row>
    <row r="2731" spans="2:3" ht="12.75">
      <c r="B2731" s="142"/>
      <c r="C2731" s="142"/>
    </row>
    <row r="2732" spans="2:3" ht="12.75">
      <c r="B2732" s="142"/>
      <c r="C2732" s="142"/>
    </row>
    <row r="2733" spans="2:3" ht="12.75">
      <c r="B2733" s="142"/>
      <c r="C2733" s="142"/>
    </row>
    <row r="2734" spans="2:3" ht="12.75">
      <c r="B2734" s="142"/>
      <c r="C2734" s="142"/>
    </row>
    <row r="2735" spans="2:3" ht="12.75">
      <c r="B2735" s="142"/>
      <c r="C2735" s="142"/>
    </row>
    <row r="2736" spans="2:3" ht="12.75">
      <c r="B2736" s="142"/>
      <c r="C2736" s="142"/>
    </row>
    <row r="2737" spans="2:3" ht="12.75">
      <c r="B2737" s="142"/>
      <c r="C2737" s="142"/>
    </row>
    <row r="2738" spans="2:3" ht="12.75">
      <c r="B2738" s="142"/>
      <c r="C2738" s="142"/>
    </row>
    <row r="2739" spans="2:3" ht="12.75">
      <c r="B2739" s="142"/>
      <c r="C2739" s="142"/>
    </row>
    <row r="2740" spans="2:3" ht="12.75">
      <c r="B2740" s="142"/>
      <c r="C2740" s="142"/>
    </row>
    <row r="2741" spans="2:3" ht="12.75">
      <c r="B2741" s="142"/>
      <c r="C2741" s="142"/>
    </row>
    <row r="2742" spans="2:3" ht="12.75">
      <c r="B2742" s="142"/>
      <c r="C2742" s="142"/>
    </row>
    <row r="2743" spans="2:3" ht="12.75">
      <c r="B2743" s="142"/>
      <c r="C2743" s="142"/>
    </row>
    <row r="2744" spans="2:3" ht="12.75">
      <c r="B2744" s="142"/>
      <c r="C2744" s="142"/>
    </row>
    <row r="2745" spans="2:3" ht="12.75">
      <c r="B2745" s="142"/>
      <c r="C2745" s="142"/>
    </row>
    <row r="2746" spans="2:3" ht="12.75">
      <c r="B2746" s="142"/>
      <c r="C2746" s="142"/>
    </row>
    <row r="2747" spans="2:3" ht="12.75">
      <c r="B2747" s="142"/>
      <c r="C2747" s="142"/>
    </row>
    <row r="2748" spans="2:3" ht="12.75">
      <c r="B2748" s="142"/>
      <c r="C2748" s="142"/>
    </row>
    <row r="2749" spans="2:3" ht="12.75">
      <c r="B2749" s="142"/>
      <c r="C2749" s="142"/>
    </row>
    <row r="2750" spans="2:3" ht="12.75">
      <c r="B2750" s="142"/>
      <c r="C2750" s="142"/>
    </row>
    <row r="2751" spans="2:3" ht="12.75">
      <c r="B2751" s="142"/>
      <c r="C2751" s="142"/>
    </row>
    <row r="2752" spans="2:3" ht="12.75">
      <c r="B2752" s="142"/>
      <c r="C2752" s="142"/>
    </row>
    <row r="2753" spans="2:3" ht="12.75">
      <c r="B2753" s="142"/>
      <c r="C2753" s="142"/>
    </row>
    <row r="2754" spans="2:3" ht="12.75">
      <c r="B2754" s="142"/>
      <c r="C2754" s="142"/>
    </row>
    <row r="2755" spans="2:3" ht="12.75">
      <c r="B2755" s="142"/>
      <c r="C2755" s="142"/>
    </row>
    <row r="2756" spans="2:3" ht="12.75">
      <c r="B2756" s="142"/>
      <c r="C2756" s="142"/>
    </row>
    <row r="2757" spans="2:3" ht="12.75">
      <c r="B2757" s="142"/>
      <c r="C2757" s="142"/>
    </row>
    <row r="2758" spans="2:3" ht="12.75">
      <c r="B2758" s="142"/>
      <c r="C2758" s="142"/>
    </row>
    <row r="2759" spans="2:3" ht="12.75">
      <c r="B2759" s="142"/>
      <c r="C2759" s="142"/>
    </row>
    <row r="2760" spans="2:3" ht="12.75">
      <c r="B2760" s="142"/>
      <c r="C2760" s="142"/>
    </row>
    <row r="2761" spans="2:3" ht="12.75">
      <c r="B2761" s="142"/>
      <c r="C2761" s="142"/>
    </row>
    <row r="2762" spans="2:3" ht="12.75">
      <c r="B2762" s="142"/>
      <c r="C2762" s="142"/>
    </row>
    <row r="2763" spans="2:3" ht="12.75">
      <c r="B2763" s="142"/>
      <c r="C2763" s="142"/>
    </row>
    <row r="2764" spans="2:3" ht="12.75">
      <c r="B2764" s="142"/>
      <c r="C2764" s="142"/>
    </row>
    <row r="2765" spans="2:3" ht="12.75">
      <c r="B2765" s="142"/>
      <c r="C2765" s="142"/>
    </row>
    <row r="2766" spans="2:3" ht="12.75">
      <c r="B2766" s="142"/>
      <c r="C2766" s="142"/>
    </row>
    <row r="2767" spans="2:3" ht="12.75">
      <c r="B2767" s="142"/>
      <c r="C2767" s="142"/>
    </row>
    <row r="2768" spans="2:3" ht="12.75">
      <c r="B2768" s="142"/>
      <c r="C2768" s="142"/>
    </row>
    <row r="2769" spans="2:3" ht="12.75">
      <c r="B2769" s="142"/>
      <c r="C2769" s="142"/>
    </row>
    <row r="2770" spans="2:3" ht="12.75">
      <c r="B2770" s="142"/>
      <c r="C2770" s="142"/>
    </row>
    <row r="2771" spans="2:3" ht="12.75">
      <c r="B2771" s="142"/>
      <c r="C2771" s="142"/>
    </row>
    <row r="2772" spans="2:3" ht="12.75">
      <c r="B2772" s="142"/>
      <c r="C2772" s="142"/>
    </row>
    <row r="2773" spans="2:3" ht="12.75">
      <c r="B2773" s="142"/>
      <c r="C2773" s="142"/>
    </row>
    <row r="2774" spans="2:3" ht="12.75">
      <c r="B2774" s="142"/>
      <c r="C2774" s="142"/>
    </row>
    <row r="2775" spans="2:3" ht="12.75">
      <c r="B2775" s="142"/>
      <c r="C2775" s="142"/>
    </row>
    <row r="2776" spans="2:3" ht="12.75">
      <c r="B2776" s="142"/>
      <c r="C2776" s="142"/>
    </row>
    <row r="2777" spans="2:3" ht="12.75">
      <c r="B2777" s="142"/>
      <c r="C2777" s="142"/>
    </row>
    <row r="2778" spans="2:3" ht="12.75">
      <c r="B2778" s="142"/>
      <c r="C2778" s="142"/>
    </row>
    <row r="2779" spans="2:3" ht="12.75">
      <c r="B2779" s="142"/>
      <c r="C2779" s="142"/>
    </row>
    <row r="2780" spans="2:3" ht="12.75">
      <c r="B2780" s="142"/>
      <c r="C2780" s="142"/>
    </row>
    <row r="2781" spans="2:3" ht="12.75">
      <c r="B2781" s="142"/>
      <c r="C2781" s="142"/>
    </row>
    <row r="2782" spans="2:3" ht="12.75">
      <c r="B2782" s="142"/>
      <c r="C2782" s="142"/>
    </row>
    <row r="2783" spans="2:3" ht="12.75">
      <c r="B2783" s="142"/>
      <c r="C2783" s="142"/>
    </row>
    <row r="2784" spans="2:3" ht="12.75">
      <c r="B2784" s="142"/>
      <c r="C2784" s="142"/>
    </row>
    <row r="2785" spans="2:3" ht="12.75">
      <c r="B2785" s="142"/>
      <c r="C2785" s="142"/>
    </row>
    <row r="2786" spans="2:3" ht="12.75">
      <c r="B2786" s="142"/>
      <c r="C2786" s="142"/>
    </row>
    <row r="2787" spans="2:3" ht="12.75">
      <c r="B2787" s="142"/>
      <c r="C2787" s="142"/>
    </row>
    <row r="2788" spans="2:3" ht="12.75">
      <c r="B2788" s="142"/>
      <c r="C2788" s="142"/>
    </row>
    <row r="2789" spans="2:3" ht="12.75">
      <c r="B2789" s="142"/>
      <c r="C2789" s="142"/>
    </row>
    <row r="2790" spans="2:3" ht="12.75">
      <c r="B2790" s="142"/>
      <c r="C2790" s="142"/>
    </row>
    <row r="2791" spans="2:3" ht="12.75">
      <c r="B2791" s="142"/>
      <c r="C2791" s="142"/>
    </row>
    <row r="2792" spans="2:3" ht="12.75">
      <c r="B2792" s="142"/>
      <c r="C2792" s="142"/>
    </row>
    <row r="2793" spans="2:3" ht="12.75">
      <c r="B2793" s="142"/>
      <c r="C2793" s="142"/>
    </row>
    <row r="2794" spans="2:3" ht="12.75">
      <c r="B2794" s="142"/>
      <c r="C2794" s="142"/>
    </row>
    <row r="2795" spans="2:3" ht="12.75">
      <c r="B2795" s="142"/>
      <c r="C2795" s="142"/>
    </row>
    <row r="2796" spans="2:3" ht="12.75">
      <c r="B2796" s="142"/>
      <c r="C2796" s="142"/>
    </row>
    <row r="2797" spans="2:3" ht="12.75">
      <c r="B2797" s="142"/>
      <c r="C2797" s="142"/>
    </row>
    <row r="2798" spans="2:3" ht="12.75">
      <c r="B2798" s="142"/>
      <c r="C2798" s="142"/>
    </row>
    <row r="2799" spans="2:3" ht="12.75">
      <c r="B2799" s="142"/>
      <c r="C2799" s="142"/>
    </row>
    <row r="2800" spans="2:3" ht="12.75">
      <c r="B2800" s="142"/>
      <c r="C2800" s="142"/>
    </row>
    <row r="2801" spans="2:3" ht="12.75">
      <c r="B2801" s="142"/>
      <c r="C2801" s="142"/>
    </row>
    <row r="2802" spans="2:3" ht="12.75">
      <c r="B2802" s="142"/>
      <c r="C2802" s="142"/>
    </row>
    <row r="2803" spans="2:3" ht="12.75">
      <c r="B2803" s="142"/>
      <c r="C2803" s="142"/>
    </row>
    <row r="2804" spans="2:3" ht="12.75">
      <c r="B2804" s="142"/>
      <c r="C2804" s="142"/>
    </row>
    <row r="2805" spans="2:3" ht="12.75">
      <c r="B2805" s="142"/>
      <c r="C2805" s="142"/>
    </row>
    <row r="2806" spans="2:3" ht="12.75">
      <c r="B2806" s="142"/>
      <c r="C2806" s="142"/>
    </row>
    <row r="2807" spans="2:3" ht="12.75">
      <c r="B2807" s="142"/>
      <c r="C2807" s="142"/>
    </row>
    <row r="2808" spans="2:3" ht="12.75">
      <c r="B2808" s="142"/>
      <c r="C2808" s="142"/>
    </row>
    <row r="2809" spans="2:3" ht="12.75">
      <c r="B2809" s="142"/>
      <c r="C2809" s="142"/>
    </row>
    <row r="2810" spans="2:3" ht="12.75">
      <c r="B2810" s="142"/>
      <c r="C2810" s="142"/>
    </row>
    <row r="2811" spans="2:3" ht="12.75">
      <c r="B2811" s="142"/>
      <c r="C2811" s="142"/>
    </row>
    <row r="2812" spans="2:3" ht="12.75">
      <c r="B2812" s="142"/>
      <c r="C2812" s="142"/>
    </row>
    <row r="2813" spans="2:3" ht="12.75">
      <c r="B2813" s="142"/>
      <c r="C2813" s="142"/>
    </row>
    <row r="2814" spans="2:3" ht="12.75">
      <c r="B2814" s="142"/>
      <c r="C2814" s="142"/>
    </row>
    <row r="2815" spans="2:3" ht="12.75">
      <c r="B2815" s="142"/>
      <c r="C2815" s="142"/>
    </row>
    <row r="2816" spans="2:3" ht="12.75">
      <c r="B2816" s="142"/>
      <c r="C2816" s="142"/>
    </row>
    <row r="2817" spans="2:3" ht="12.75">
      <c r="B2817" s="142"/>
      <c r="C2817" s="142"/>
    </row>
    <row r="2818" spans="2:3" ht="12.75">
      <c r="B2818" s="142"/>
      <c r="C2818" s="142"/>
    </row>
    <row r="2819" spans="2:3" ht="12.75">
      <c r="B2819" s="142"/>
      <c r="C2819" s="142"/>
    </row>
    <row r="2820" spans="2:3" ht="12.75">
      <c r="B2820" s="142"/>
      <c r="C2820" s="142"/>
    </row>
    <row r="2821" spans="2:3" ht="12.75">
      <c r="B2821" s="142"/>
      <c r="C2821" s="142"/>
    </row>
    <row r="2822" spans="2:3" ht="12.75">
      <c r="B2822" s="142"/>
      <c r="C2822" s="142"/>
    </row>
    <row r="2823" spans="2:3" ht="12.75">
      <c r="B2823" s="142"/>
      <c r="C2823" s="142"/>
    </row>
    <row r="2824" spans="2:3" ht="12.75">
      <c r="B2824" s="142"/>
      <c r="C2824" s="142"/>
    </row>
    <row r="2825" spans="2:3" ht="12.75">
      <c r="B2825" s="142"/>
      <c r="C2825" s="142"/>
    </row>
    <row r="2826" spans="2:3" ht="12.75">
      <c r="B2826" s="142"/>
      <c r="C2826" s="142"/>
    </row>
    <row r="2827" spans="2:3" ht="12.75">
      <c r="B2827" s="142"/>
      <c r="C2827" s="142"/>
    </row>
    <row r="2828" spans="2:3" ht="12.75">
      <c r="B2828" s="142"/>
      <c r="C2828" s="142"/>
    </row>
    <row r="2829" spans="2:3" ht="12.75">
      <c r="B2829" s="142"/>
      <c r="C2829" s="142"/>
    </row>
    <row r="2830" spans="2:3" ht="12.75">
      <c r="B2830" s="142"/>
      <c r="C2830" s="142"/>
    </row>
    <row r="2831" spans="2:3" ht="12.75">
      <c r="B2831" s="142"/>
      <c r="C2831" s="142"/>
    </row>
    <row r="2832" spans="2:3" ht="12.75">
      <c r="B2832" s="142"/>
      <c r="C2832" s="142"/>
    </row>
    <row r="2833" spans="2:3" ht="12.75">
      <c r="B2833" s="142"/>
      <c r="C2833" s="142"/>
    </row>
    <row r="2834" spans="2:3" ht="12.75">
      <c r="B2834" s="142"/>
      <c r="C2834" s="142"/>
    </row>
    <row r="2835" spans="2:3" ht="12.75">
      <c r="B2835" s="142"/>
      <c r="C2835" s="142"/>
    </row>
    <row r="2836" spans="2:3" ht="12.75">
      <c r="B2836" s="142"/>
      <c r="C2836" s="142"/>
    </row>
    <row r="2837" spans="2:3" ht="12.75">
      <c r="B2837" s="142"/>
      <c r="C2837" s="142"/>
    </row>
    <row r="2838" spans="2:3" ht="12.75">
      <c r="B2838" s="142"/>
      <c r="C2838" s="142"/>
    </row>
    <row r="2839" spans="2:3" ht="12.75">
      <c r="B2839" s="142"/>
      <c r="C2839" s="142"/>
    </row>
    <row r="2840" spans="2:3" ht="12.75">
      <c r="B2840" s="142"/>
      <c r="C2840" s="142"/>
    </row>
    <row r="2841" spans="2:3" ht="12.75">
      <c r="B2841" s="142"/>
      <c r="C2841" s="142"/>
    </row>
    <row r="2842" spans="2:3" ht="12.75">
      <c r="B2842" s="142"/>
      <c r="C2842" s="142"/>
    </row>
    <row r="2843" spans="2:3" ht="12.75">
      <c r="B2843" s="142"/>
      <c r="C2843" s="142"/>
    </row>
    <row r="2844" spans="2:3" ht="12.75">
      <c r="B2844" s="142"/>
      <c r="C2844" s="142"/>
    </row>
    <row r="2845" spans="2:3" ht="12.75">
      <c r="B2845" s="142"/>
      <c r="C2845" s="142"/>
    </row>
    <row r="2846" spans="2:3" ht="12.75">
      <c r="B2846" s="142"/>
      <c r="C2846" s="142"/>
    </row>
    <row r="2847" spans="2:3" ht="12.75">
      <c r="B2847" s="142"/>
      <c r="C2847" s="142"/>
    </row>
    <row r="2848" spans="2:3" ht="12.75">
      <c r="B2848" s="142"/>
      <c r="C2848" s="142"/>
    </row>
    <row r="2849" spans="2:3" ht="12.75">
      <c r="B2849" s="142"/>
      <c r="C2849" s="142"/>
    </row>
    <row r="2850" spans="2:3" ht="12.75">
      <c r="B2850" s="142"/>
      <c r="C2850" s="142"/>
    </row>
    <row r="2851" spans="2:3" ht="12.75">
      <c r="B2851" s="142"/>
      <c r="C2851" s="142"/>
    </row>
    <row r="2852" spans="2:3" ht="12.75">
      <c r="B2852" s="142"/>
      <c r="C2852" s="142"/>
    </row>
    <row r="2853" spans="2:3" ht="12.75">
      <c r="B2853" s="142"/>
      <c r="C2853" s="142"/>
    </row>
    <row r="2854" spans="2:3" ht="12.75">
      <c r="B2854" s="142"/>
      <c r="C2854" s="142"/>
    </row>
    <row r="2855" spans="2:3" ht="12.75">
      <c r="B2855" s="142"/>
      <c r="C2855" s="142"/>
    </row>
    <row r="2856" spans="2:3" ht="12.75">
      <c r="B2856" s="142"/>
      <c r="C2856" s="142"/>
    </row>
    <row r="2857" spans="2:3" ht="12.75">
      <c r="B2857" s="142"/>
      <c r="C2857" s="142"/>
    </row>
    <row r="2858" spans="2:3" ht="12.75">
      <c r="B2858" s="142"/>
      <c r="C2858" s="142"/>
    </row>
    <row r="2859" spans="2:3" ht="12.75">
      <c r="B2859" s="142"/>
      <c r="C2859" s="142"/>
    </row>
    <row r="2860" spans="2:3" ht="12.75">
      <c r="B2860" s="142"/>
      <c r="C2860" s="142"/>
    </row>
    <row r="2861" spans="2:3" ht="12.75">
      <c r="B2861" s="142"/>
      <c r="C2861" s="142"/>
    </row>
    <row r="2862" spans="2:3" ht="12.75">
      <c r="B2862" s="142"/>
      <c r="C2862" s="142"/>
    </row>
    <row r="2863" spans="2:3" ht="12.75">
      <c r="B2863" s="142"/>
      <c r="C2863" s="142"/>
    </row>
    <row r="2864" spans="2:3" ht="12.75">
      <c r="B2864" s="142"/>
      <c r="C2864" s="142"/>
    </row>
    <row r="2865" spans="2:3" ht="12.75">
      <c r="B2865" s="142"/>
      <c r="C2865" s="142"/>
    </row>
    <row r="2866" spans="2:3" ht="12.75">
      <c r="B2866" s="142"/>
      <c r="C2866" s="142"/>
    </row>
    <row r="2867" spans="2:3" ht="12.75">
      <c r="B2867" s="142"/>
      <c r="C2867" s="142"/>
    </row>
    <row r="2868" spans="2:3" ht="12.75">
      <c r="B2868" s="142"/>
      <c r="C2868" s="142"/>
    </row>
    <row r="2869" spans="2:3" ht="12.75">
      <c r="B2869" s="142"/>
      <c r="C2869" s="142"/>
    </row>
    <row r="2870" spans="2:3" ht="12.75">
      <c r="B2870" s="142"/>
      <c r="C2870" s="142"/>
    </row>
    <row r="2871" spans="2:3" ht="12.75">
      <c r="B2871" s="142"/>
      <c r="C2871" s="142"/>
    </row>
    <row r="2872" spans="2:3" ht="12.75">
      <c r="B2872" s="142"/>
      <c r="C2872" s="142"/>
    </row>
    <row r="2873" spans="2:3" ht="12.75">
      <c r="B2873" s="142"/>
      <c r="C2873" s="142"/>
    </row>
    <row r="2874" spans="2:3" ht="12.75">
      <c r="B2874" s="142"/>
      <c r="C2874" s="142"/>
    </row>
    <row r="2875" spans="2:3" ht="12.75">
      <c r="B2875" s="142"/>
      <c r="C2875" s="142"/>
    </row>
    <row r="2876" spans="2:3" ht="12.75">
      <c r="B2876" s="142"/>
      <c r="C2876" s="142"/>
    </row>
    <row r="2877" spans="2:3" ht="12.75">
      <c r="B2877" s="142"/>
      <c r="C2877" s="142"/>
    </row>
    <row r="2878" spans="2:3" ht="12.75">
      <c r="B2878" s="142"/>
      <c r="C2878" s="142"/>
    </row>
    <row r="2879" spans="2:3" ht="12.75">
      <c r="B2879" s="142"/>
      <c r="C2879" s="142"/>
    </row>
    <row r="2880" spans="2:3" ht="12.75">
      <c r="B2880" s="142"/>
      <c r="C2880" s="142"/>
    </row>
    <row r="2881" spans="2:3" ht="12.75">
      <c r="B2881" s="142"/>
      <c r="C2881" s="142"/>
    </row>
    <row r="2882" spans="2:3" ht="12.75">
      <c r="B2882" s="142"/>
      <c r="C2882" s="142"/>
    </row>
    <row r="2883" spans="2:3" ht="12.75">
      <c r="B2883" s="142"/>
      <c r="C2883" s="142"/>
    </row>
    <row r="2884" spans="2:3" ht="12.75">
      <c r="B2884" s="142"/>
      <c r="C2884" s="142"/>
    </row>
    <row r="2885" spans="2:3" ht="12.75">
      <c r="B2885" s="142"/>
      <c r="C2885" s="142"/>
    </row>
    <row r="2886" spans="2:3" ht="12.75">
      <c r="B2886" s="142"/>
      <c r="C2886" s="142"/>
    </row>
    <row r="2887" spans="2:3" ht="12.75">
      <c r="B2887" s="142"/>
      <c r="C2887" s="142"/>
    </row>
    <row r="2888" spans="2:3" ht="12.75">
      <c r="B2888" s="142"/>
      <c r="C2888" s="142"/>
    </row>
    <row r="2889" spans="2:3" ht="12.75">
      <c r="B2889" s="142"/>
      <c r="C2889" s="142"/>
    </row>
    <row r="2890" spans="2:3" ht="12.75">
      <c r="B2890" s="142"/>
      <c r="C2890" s="142"/>
    </row>
    <row r="2891" spans="2:3" ht="12.75">
      <c r="B2891" s="142"/>
      <c r="C2891" s="142"/>
    </row>
    <row r="2892" spans="2:3" ht="12.75">
      <c r="B2892" s="142"/>
      <c r="C2892" s="142"/>
    </row>
    <row r="2893" spans="2:3" ht="12.75">
      <c r="B2893" s="142"/>
      <c r="C2893" s="142"/>
    </row>
    <row r="2894" spans="2:3" ht="12.75">
      <c r="B2894" s="142"/>
      <c r="C2894" s="142"/>
    </row>
    <row r="2895" spans="2:3" ht="12.75">
      <c r="B2895" s="142"/>
      <c r="C2895" s="142"/>
    </row>
    <row r="2896" spans="2:3" ht="12.75">
      <c r="B2896" s="142"/>
      <c r="C2896" s="142"/>
    </row>
    <row r="2897" spans="2:3" ht="12.75">
      <c r="B2897" s="142"/>
      <c r="C2897" s="142"/>
    </row>
    <row r="2898" spans="2:3" ht="12.75">
      <c r="B2898" s="142"/>
      <c r="C2898" s="142"/>
    </row>
    <row r="2899" spans="2:3" ht="12.75">
      <c r="B2899" s="142"/>
      <c r="C2899" s="142"/>
    </row>
    <row r="2900" spans="2:3" ht="12.75">
      <c r="B2900" s="142"/>
      <c r="C2900" s="142"/>
    </row>
    <row r="2901" spans="2:3" ht="12.75">
      <c r="B2901" s="142"/>
      <c r="C2901" s="142"/>
    </row>
    <row r="2902" spans="2:3" ht="12.75">
      <c r="B2902" s="142"/>
      <c r="C2902" s="142"/>
    </row>
    <row r="2903" spans="2:3" ht="12.75">
      <c r="B2903" s="142"/>
      <c r="C2903" s="142"/>
    </row>
    <row r="2904" spans="2:3" ht="12.75">
      <c r="B2904" s="142"/>
      <c r="C2904" s="142"/>
    </row>
    <row r="2905" spans="2:3" ht="12.75">
      <c r="B2905" s="142"/>
      <c r="C2905" s="142"/>
    </row>
    <row r="2906" spans="2:3" ht="12.75">
      <c r="B2906" s="142"/>
      <c r="C2906" s="142"/>
    </row>
    <row r="2907" spans="2:3" ht="12.75">
      <c r="B2907" s="142"/>
      <c r="C2907" s="142"/>
    </row>
    <row r="2908" spans="2:3" ht="12.75">
      <c r="B2908" s="142"/>
      <c r="C2908" s="142"/>
    </row>
    <row r="2909" spans="2:3" ht="12.75">
      <c r="B2909" s="142"/>
      <c r="C2909" s="142"/>
    </row>
    <row r="2910" spans="2:3" ht="12.75">
      <c r="B2910" s="142"/>
      <c r="C2910" s="142"/>
    </row>
    <row r="2911" spans="2:3" ht="12.75">
      <c r="B2911" s="142"/>
      <c r="C2911" s="142"/>
    </row>
    <row r="2912" spans="2:3" ht="12.75">
      <c r="B2912" s="142"/>
      <c r="C2912" s="142"/>
    </row>
    <row r="2913" spans="2:3" ht="12.75">
      <c r="B2913" s="142"/>
      <c r="C2913" s="142"/>
    </row>
    <row r="2914" spans="2:3" ht="12.75">
      <c r="B2914" s="142"/>
      <c r="C2914" s="142"/>
    </row>
    <row r="2915" spans="2:3" ht="12.75">
      <c r="B2915" s="142"/>
      <c r="C2915" s="142"/>
    </row>
    <row r="2916" spans="2:3" ht="12.75">
      <c r="B2916" s="142"/>
      <c r="C2916" s="142"/>
    </row>
    <row r="2917" spans="2:3" ht="12.75">
      <c r="B2917" s="142"/>
      <c r="C2917" s="142"/>
    </row>
    <row r="2918" spans="2:3" ht="12.75">
      <c r="B2918" s="142"/>
      <c r="C2918" s="142"/>
    </row>
    <row r="2919" spans="2:3" ht="12.75">
      <c r="B2919" s="142"/>
      <c r="C2919" s="142"/>
    </row>
    <row r="2920" spans="2:3" ht="12.75">
      <c r="B2920" s="142"/>
      <c r="C2920" s="142"/>
    </row>
    <row r="2921" spans="2:3" ht="12.75">
      <c r="B2921" s="142"/>
      <c r="C2921" s="142"/>
    </row>
    <row r="2922" spans="2:3" ht="12.75">
      <c r="B2922" s="142"/>
      <c r="C2922" s="142"/>
    </row>
    <row r="2923" spans="2:3" ht="12.75">
      <c r="B2923" s="142"/>
      <c r="C2923" s="142"/>
    </row>
    <row r="2924" spans="2:3" ht="12.75">
      <c r="B2924" s="142"/>
      <c r="C2924" s="142"/>
    </row>
    <row r="2925" spans="2:3" ht="12.75">
      <c r="B2925" s="142"/>
      <c r="C2925" s="142"/>
    </row>
    <row r="2926" spans="2:3" ht="12.75">
      <c r="B2926" s="142"/>
      <c r="C2926" s="142"/>
    </row>
    <row r="2927" spans="2:3" ht="12.75">
      <c r="B2927" s="142"/>
      <c r="C2927" s="142"/>
    </row>
    <row r="2928" spans="2:3" ht="12.75">
      <c r="B2928" s="142"/>
      <c r="C2928" s="142"/>
    </row>
    <row r="2929" spans="2:3" ht="12.75">
      <c r="B2929" s="142"/>
      <c r="C2929" s="142"/>
    </row>
    <row r="2930" spans="2:3" ht="12.75">
      <c r="B2930" s="142"/>
      <c r="C2930" s="142"/>
    </row>
    <row r="2931" spans="2:3" ht="12.75">
      <c r="B2931" s="142"/>
      <c r="C2931" s="142"/>
    </row>
    <row r="2932" spans="2:3" ht="12.75">
      <c r="B2932" s="142"/>
      <c r="C2932" s="142"/>
    </row>
    <row r="2933" spans="2:3" ht="12.75">
      <c r="B2933" s="142"/>
      <c r="C2933" s="142"/>
    </row>
    <row r="2934" spans="2:3" ht="12.75">
      <c r="B2934" s="142"/>
      <c r="C2934" s="142"/>
    </row>
    <row r="2935" spans="2:3" ht="12.75">
      <c r="B2935" s="142"/>
      <c r="C2935" s="142"/>
    </row>
    <row r="2936" spans="2:3" ht="12.75">
      <c r="B2936" s="142"/>
      <c r="C2936" s="142"/>
    </row>
    <row r="2937" spans="2:3" ht="12.75">
      <c r="B2937" s="142"/>
      <c r="C2937" s="142"/>
    </row>
    <row r="2938" spans="2:3" ht="12.75">
      <c r="B2938" s="142"/>
      <c r="C2938" s="142"/>
    </row>
    <row r="2939" spans="2:3" ht="12.75">
      <c r="B2939" s="142"/>
      <c r="C2939" s="142"/>
    </row>
    <row r="2940" spans="2:3" ht="12.75">
      <c r="B2940" s="142"/>
      <c r="C2940" s="142"/>
    </row>
    <row r="2941" spans="2:3" ht="12.75">
      <c r="B2941" s="142"/>
      <c r="C2941" s="142"/>
    </row>
    <row r="2942" spans="2:3" ht="12.75">
      <c r="B2942" s="142"/>
      <c r="C2942" s="142"/>
    </row>
    <row r="2943" spans="2:3" ht="12.75">
      <c r="B2943" s="142"/>
      <c r="C2943" s="142"/>
    </row>
    <row r="2944" spans="2:3" ht="12.75">
      <c r="B2944" s="142"/>
      <c r="C2944" s="142"/>
    </row>
    <row r="2945" spans="2:3" ht="12.75">
      <c r="B2945" s="142"/>
      <c r="C2945" s="142"/>
    </row>
    <row r="2946" spans="2:3" ht="12.75">
      <c r="B2946" s="142"/>
      <c r="C2946" s="142"/>
    </row>
    <row r="2947" spans="2:3" ht="12.75">
      <c r="B2947" s="142"/>
      <c r="C2947" s="142"/>
    </row>
    <row r="2948" spans="2:3" ht="12.75">
      <c r="B2948" s="142"/>
      <c r="C2948" s="142"/>
    </row>
    <row r="2949" spans="2:3" ht="12.75">
      <c r="B2949" s="142"/>
      <c r="C2949" s="142"/>
    </row>
    <row r="2950" spans="2:3" ht="12.75">
      <c r="B2950" s="142"/>
      <c r="C2950" s="142"/>
    </row>
    <row r="2951" spans="2:3" ht="12.75">
      <c r="B2951" s="142"/>
      <c r="C2951" s="142"/>
    </row>
    <row r="2952" spans="2:3" ht="12.75">
      <c r="B2952" s="142"/>
      <c r="C2952" s="142"/>
    </row>
    <row r="2953" spans="2:3" ht="12.75">
      <c r="B2953" s="142"/>
      <c r="C2953" s="142"/>
    </row>
    <row r="2954" spans="2:3" ht="12.75">
      <c r="B2954" s="142"/>
      <c r="C2954" s="142"/>
    </row>
    <row r="2955" spans="2:3" ht="12.75">
      <c r="B2955" s="142"/>
      <c r="C2955" s="142"/>
    </row>
    <row r="2956" spans="2:3" ht="12.75">
      <c r="B2956" s="142"/>
      <c r="C2956" s="142"/>
    </row>
    <row r="2957" spans="2:3" ht="12.75">
      <c r="B2957" s="142"/>
      <c r="C2957" s="142"/>
    </row>
    <row r="2958" spans="2:3" ht="12.75">
      <c r="B2958" s="142"/>
      <c r="C2958" s="142"/>
    </row>
    <row r="2959" spans="2:3" ht="12.75">
      <c r="B2959" s="142"/>
      <c r="C2959" s="142"/>
    </row>
    <row r="2960" spans="2:3" ht="12.75">
      <c r="B2960" s="142"/>
      <c r="C2960" s="142"/>
    </row>
    <row r="2961" spans="2:3" ht="12.75">
      <c r="B2961" s="142"/>
      <c r="C2961" s="142"/>
    </row>
    <row r="2962" spans="2:3" ht="12.75">
      <c r="B2962" s="142"/>
      <c r="C2962" s="142"/>
    </row>
    <row r="2963" spans="2:3" ht="12.75">
      <c r="B2963" s="142"/>
      <c r="C2963" s="142"/>
    </row>
    <row r="2964" spans="2:3" ht="12.75">
      <c r="B2964" s="142"/>
      <c r="C2964" s="142"/>
    </row>
    <row r="2965" spans="2:3" ht="12.75">
      <c r="B2965" s="142"/>
      <c r="C2965" s="142"/>
    </row>
    <row r="2966" spans="2:3" ht="12.75">
      <c r="B2966" s="142"/>
      <c r="C2966" s="142"/>
    </row>
    <row r="2967" spans="2:3" ht="12.75">
      <c r="B2967" s="142"/>
      <c r="C2967" s="142"/>
    </row>
    <row r="2968" spans="2:3" ht="12.75">
      <c r="B2968" s="142"/>
      <c r="C2968" s="142"/>
    </row>
    <row r="2969" spans="2:3" ht="12.75">
      <c r="B2969" s="142"/>
      <c r="C2969" s="142"/>
    </row>
    <row r="2970" spans="2:3" ht="12.75">
      <c r="B2970" s="142"/>
      <c r="C2970" s="142"/>
    </row>
    <row r="2971" spans="2:3" ht="12.75">
      <c r="B2971" s="142"/>
      <c r="C2971" s="142"/>
    </row>
    <row r="2972" spans="2:3" ht="12.75">
      <c r="B2972" s="142"/>
      <c r="C2972" s="142"/>
    </row>
    <row r="2973" spans="2:3" ht="12.75">
      <c r="B2973" s="142"/>
      <c r="C2973" s="142"/>
    </row>
    <row r="2974" spans="2:3" ht="12.75">
      <c r="B2974" s="142"/>
      <c r="C2974" s="142"/>
    </row>
    <row r="2975" spans="2:3" ht="12.75">
      <c r="B2975" s="142"/>
      <c r="C2975" s="142"/>
    </row>
    <row r="2976" spans="2:3" ht="12.75">
      <c r="B2976" s="142"/>
      <c r="C2976" s="142"/>
    </row>
    <row r="2977" spans="2:3" ht="12.75">
      <c r="B2977" s="142"/>
      <c r="C2977" s="142"/>
    </row>
    <row r="2978" spans="2:3" ht="12.75">
      <c r="B2978" s="142"/>
      <c r="C2978" s="142"/>
    </row>
    <row r="2979" spans="2:3" ht="12.75">
      <c r="B2979" s="142"/>
      <c r="C2979" s="142"/>
    </row>
    <row r="2980" spans="2:3" ht="12.75">
      <c r="B2980" s="142"/>
      <c r="C2980" s="142"/>
    </row>
    <row r="2981" spans="2:3" ht="12.75">
      <c r="B2981" s="142"/>
      <c r="C2981" s="142"/>
    </row>
    <row r="2982" spans="2:3" ht="12.75">
      <c r="B2982" s="142"/>
      <c r="C2982" s="142"/>
    </row>
    <row r="2983" spans="2:3" ht="12.75">
      <c r="B2983" s="142"/>
      <c r="C2983" s="142"/>
    </row>
    <row r="2984" spans="2:3" ht="12.75">
      <c r="B2984" s="142"/>
      <c r="C2984" s="142"/>
    </row>
    <row r="2985" spans="2:3" ht="12.75">
      <c r="B2985" s="142"/>
      <c r="C2985" s="142"/>
    </row>
    <row r="2986" spans="2:3" ht="12.75">
      <c r="B2986" s="142"/>
      <c r="C2986" s="142"/>
    </row>
    <row r="2987" spans="2:3" ht="12.75">
      <c r="B2987" s="142"/>
      <c r="C2987" s="142"/>
    </row>
    <row r="2988" spans="2:3" ht="12.75">
      <c r="B2988" s="142"/>
      <c r="C2988" s="142"/>
    </row>
    <row r="2989" spans="2:3" ht="12.75">
      <c r="B2989" s="142"/>
      <c r="C2989" s="142"/>
    </row>
    <row r="2990" spans="2:3" ht="12.75">
      <c r="B2990" s="142"/>
      <c r="C2990" s="142"/>
    </row>
    <row r="2991" spans="2:3" ht="12.75">
      <c r="B2991" s="142"/>
      <c r="C2991" s="142"/>
    </row>
    <row r="2992" spans="2:3" ht="12.75">
      <c r="B2992" s="142"/>
      <c r="C2992" s="142"/>
    </row>
    <row r="2993" spans="2:3" ht="12.75">
      <c r="B2993" s="142"/>
      <c r="C2993" s="142"/>
    </row>
    <row r="2994" spans="2:3" ht="12.75">
      <c r="B2994" s="142"/>
      <c r="C2994" s="142"/>
    </row>
    <row r="2995" spans="2:3" ht="12.75">
      <c r="B2995" s="142"/>
      <c r="C2995" s="142"/>
    </row>
    <row r="2996" spans="2:3" ht="12.75">
      <c r="B2996" s="142"/>
      <c r="C2996" s="142"/>
    </row>
    <row r="2997" spans="2:3" ht="12.75">
      <c r="B2997" s="142"/>
      <c r="C2997" s="142"/>
    </row>
    <row r="2998" spans="2:3" ht="12.75">
      <c r="B2998" s="142"/>
      <c r="C2998" s="142"/>
    </row>
    <row r="2999" spans="2:3" ht="12.75">
      <c r="B2999" s="142"/>
      <c r="C2999" s="142"/>
    </row>
    <row r="3000" spans="2:3" ht="12.75">
      <c r="B3000" s="142"/>
      <c r="C3000" s="142"/>
    </row>
    <row r="3001" spans="2:3" ht="12.75">
      <c r="B3001" s="142"/>
      <c r="C3001" s="142"/>
    </row>
    <row r="3002" spans="2:3" ht="12.75">
      <c r="B3002" s="142"/>
      <c r="C3002" s="142"/>
    </row>
    <row r="3003" spans="2:3" ht="12.75">
      <c r="B3003" s="142"/>
      <c r="C3003" s="142"/>
    </row>
    <row r="3004" spans="2:3" ht="12.75">
      <c r="B3004" s="142"/>
      <c r="C3004" s="142"/>
    </row>
    <row r="3005" spans="2:3" ht="12.75">
      <c r="B3005" s="142"/>
      <c r="C3005" s="142"/>
    </row>
    <row r="3006" spans="2:3" ht="12.75">
      <c r="B3006" s="142"/>
      <c r="C3006" s="142"/>
    </row>
    <row r="3007" spans="2:3" ht="12.75">
      <c r="B3007" s="142"/>
      <c r="C3007" s="142"/>
    </row>
    <row r="3008" spans="2:3" ht="12.75">
      <c r="B3008" s="142"/>
      <c r="C3008" s="142"/>
    </row>
    <row r="3009" spans="2:3" ht="12.75">
      <c r="B3009" s="142"/>
      <c r="C3009" s="142"/>
    </row>
    <row r="3010" spans="2:3" ht="12.75">
      <c r="B3010" s="142"/>
      <c r="C3010" s="142"/>
    </row>
    <row r="3011" spans="2:3" ht="12.75">
      <c r="B3011" s="142"/>
      <c r="C3011" s="142"/>
    </row>
    <row r="3012" spans="2:3" ht="12.75">
      <c r="B3012" s="142"/>
      <c r="C3012" s="142"/>
    </row>
    <row r="3013" spans="2:3" ht="12.75">
      <c r="B3013" s="142"/>
      <c r="C3013" s="142"/>
    </row>
    <row r="3014" spans="2:3" ht="12.75">
      <c r="B3014" s="142"/>
      <c r="C3014" s="142"/>
    </row>
    <row r="3015" spans="2:3" ht="12.75">
      <c r="B3015" s="142"/>
      <c r="C3015" s="142"/>
    </row>
    <row r="3016" spans="2:3" ht="12.75">
      <c r="B3016" s="142"/>
      <c r="C3016" s="142"/>
    </row>
    <row r="3017" spans="2:3" ht="12.75">
      <c r="B3017" s="142"/>
      <c r="C3017" s="142"/>
    </row>
    <row r="3018" spans="2:3" ht="12.75">
      <c r="B3018" s="142"/>
      <c r="C3018" s="142"/>
    </row>
    <row r="3019" spans="2:3" ht="12.75">
      <c r="B3019" s="142"/>
      <c r="C3019" s="142"/>
    </row>
    <row r="3020" spans="2:3" ht="12.75">
      <c r="B3020" s="142"/>
      <c r="C3020" s="142"/>
    </row>
    <row r="3021" spans="2:3" ht="12.75">
      <c r="B3021" s="142"/>
      <c r="C3021" s="142"/>
    </row>
    <row r="3022" spans="2:3" ht="12.75">
      <c r="B3022" s="142"/>
      <c r="C3022" s="142"/>
    </row>
    <row r="3023" spans="2:3" ht="12.75">
      <c r="B3023" s="142"/>
      <c r="C3023" s="142"/>
    </row>
    <row r="3024" spans="2:3" ht="12.75">
      <c r="B3024" s="142"/>
      <c r="C3024" s="142"/>
    </row>
    <row r="3025" spans="2:3" ht="12.75">
      <c r="B3025" s="142"/>
      <c r="C3025" s="142"/>
    </row>
    <row r="3026" spans="2:3" ht="12.75">
      <c r="B3026" s="142"/>
      <c r="C3026" s="142"/>
    </row>
    <row r="3027" spans="2:3" ht="12.75">
      <c r="B3027" s="142"/>
      <c r="C3027" s="142"/>
    </row>
    <row r="3028" spans="2:3" ht="12.75">
      <c r="B3028" s="142"/>
      <c r="C3028" s="142"/>
    </row>
    <row r="3029" spans="2:3" ht="12.75">
      <c r="B3029" s="142"/>
      <c r="C3029" s="142"/>
    </row>
    <row r="3030" spans="2:3" ht="12.75">
      <c r="B3030" s="142"/>
      <c r="C3030" s="142"/>
    </row>
    <row r="3031" spans="2:3" ht="12.75">
      <c r="B3031" s="142"/>
      <c r="C3031" s="142"/>
    </row>
    <row r="3032" spans="2:3" ht="12.75">
      <c r="B3032" s="142"/>
      <c r="C3032" s="142"/>
    </row>
    <row r="3033" spans="2:3" ht="12.75">
      <c r="B3033" s="142"/>
      <c r="C3033" s="142"/>
    </row>
    <row r="3034" spans="2:3" ht="12.75">
      <c r="B3034" s="142"/>
      <c r="C3034" s="142"/>
    </row>
    <row r="3035" spans="2:3" ht="12.75">
      <c r="B3035" s="142"/>
      <c r="C3035" s="142"/>
    </row>
    <row r="3036" spans="2:3" ht="12.75">
      <c r="B3036" s="142"/>
      <c r="C3036" s="142"/>
    </row>
    <row r="3037" spans="2:3" ht="12.75">
      <c r="B3037" s="142"/>
      <c r="C3037" s="142"/>
    </row>
    <row r="3038" spans="2:3" ht="12.75">
      <c r="B3038" s="142"/>
      <c r="C3038" s="142"/>
    </row>
    <row r="3039" spans="2:3" ht="12.75">
      <c r="B3039" s="142"/>
      <c r="C3039" s="142"/>
    </row>
    <row r="3040" spans="2:3" ht="12.75">
      <c r="B3040" s="142"/>
      <c r="C3040" s="142"/>
    </row>
    <row r="3041" spans="2:3" ht="12.75">
      <c r="B3041" s="142"/>
      <c r="C3041" s="142"/>
    </row>
    <row r="3042" spans="2:3" ht="12.75">
      <c r="B3042" s="142"/>
      <c r="C3042" s="142"/>
    </row>
    <row r="3043" spans="2:3" ht="12.75">
      <c r="B3043" s="142"/>
      <c r="C3043" s="142"/>
    </row>
    <row r="3044" spans="2:3" ht="12.75">
      <c r="B3044" s="142"/>
      <c r="C3044" s="142"/>
    </row>
    <row r="3045" spans="2:3" ht="12.75">
      <c r="B3045" s="142"/>
      <c r="C3045" s="142"/>
    </row>
    <row r="3046" spans="2:3" ht="12.75">
      <c r="B3046" s="142"/>
      <c r="C3046" s="142"/>
    </row>
    <row r="3047" spans="2:3" ht="12.75">
      <c r="B3047" s="142"/>
      <c r="C3047" s="142"/>
    </row>
    <row r="3048" spans="2:3" ht="12.75">
      <c r="B3048" s="142"/>
      <c r="C3048" s="142"/>
    </row>
    <row r="3049" spans="2:3" ht="12.75">
      <c r="B3049" s="142"/>
      <c r="C3049" s="142"/>
    </row>
    <row r="3050" spans="2:3" ht="12.75">
      <c r="B3050" s="142"/>
      <c r="C3050" s="142"/>
    </row>
    <row r="3051" spans="2:3" ht="12.75">
      <c r="B3051" s="142"/>
      <c r="C3051" s="142"/>
    </row>
    <row r="3052" spans="2:3" ht="12.75">
      <c r="B3052" s="142"/>
      <c r="C3052" s="142"/>
    </row>
    <row r="3053" spans="2:3" ht="12.75">
      <c r="B3053" s="142"/>
      <c r="C3053" s="142"/>
    </row>
    <row r="3054" spans="2:3" ht="12.75">
      <c r="B3054" s="142"/>
      <c r="C3054" s="142"/>
    </row>
    <row r="3055" spans="2:3" ht="12.75">
      <c r="B3055" s="142"/>
      <c r="C3055" s="142"/>
    </row>
    <row r="3056" spans="2:3" ht="12.75">
      <c r="B3056" s="142"/>
      <c r="C3056" s="142"/>
    </row>
    <row r="3057" spans="2:3" ht="12.75">
      <c r="B3057" s="142"/>
      <c r="C3057" s="142"/>
    </row>
    <row r="3058" spans="2:3" ht="12.75">
      <c r="B3058" s="142"/>
      <c r="C3058" s="142"/>
    </row>
    <row r="3059" spans="2:3" ht="12.75">
      <c r="B3059" s="142"/>
      <c r="C3059" s="142"/>
    </row>
    <row r="3060" spans="2:3" ht="12.75">
      <c r="B3060" s="142"/>
      <c r="C3060" s="142"/>
    </row>
    <row r="3061" spans="2:3" ht="12.75">
      <c r="B3061" s="142"/>
      <c r="C3061" s="142"/>
    </row>
    <row r="3062" spans="2:3" ht="12.75">
      <c r="B3062" s="142"/>
      <c r="C3062" s="142"/>
    </row>
    <row r="3063" spans="2:3" ht="12.75">
      <c r="B3063" s="142"/>
      <c r="C3063" s="142"/>
    </row>
    <row r="3064" spans="2:3" ht="12.75">
      <c r="B3064" s="142"/>
      <c r="C3064" s="142"/>
    </row>
    <row r="3065" spans="2:3" ht="12.75">
      <c r="B3065" s="142"/>
      <c r="C3065" s="142"/>
    </row>
    <row r="3066" spans="2:3" ht="12.75">
      <c r="B3066" s="142"/>
      <c r="C3066" s="142"/>
    </row>
    <row r="3067" spans="2:3" ht="12.75">
      <c r="B3067" s="142"/>
      <c r="C3067" s="142"/>
    </row>
    <row r="3068" spans="2:3" ht="12.75">
      <c r="B3068" s="142"/>
      <c r="C3068" s="142"/>
    </row>
    <row r="3069" spans="2:3" ht="12.75">
      <c r="B3069" s="142"/>
      <c r="C3069" s="142"/>
    </row>
    <row r="3070" spans="2:3" ht="12.75">
      <c r="B3070" s="142"/>
      <c r="C3070" s="142"/>
    </row>
    <row r="3071" spans="2:3" ht="12.75">
      <c r="B3071" s="142"/>
      <c r="C3071" s="142"/>
    </row>
    <row r="3072" spans="2:3" ht="12.75">
      <c r="B3072" s="142"/>
      <c r="C3072" s="142"/>
    </row>
    <row r="3073" spans="2:3" ht="12.75">
      <c r="B3073" s="142"/>
      <c r="C3073" s="142"/>
    </row>
    <row r="3074" spans="2:3" ht="12.75">
      <c r="B3074" s="142"/>
      <c r="C3074" s="142"/>
    </row>
    <row r="3075" spans="2:3" ht="12.75">
      <c r="B3075" s="142"/>
      <c r="C3075" s="142"/>
    </row>
    <row r="3076" spans="2:3" ht="12.75">
      <c r="B3076" s="142"/>
      <c r="C3076" s="142"/>
    </row>
    <row r="3077" spans="2:3" ht="12.75">
      <c r="B3077" s="142"/>
      <c r="C3077" s="142"/>
    </row>
    <row r="3078" spans="2:3" ht="12.75">
      <c r="B3078" s="142"/>
      <c r="C3078" s="142"/>
    </row>
    <row r="3079" spans="2:3" ht="12.75">
      <c r="B3079" s="142"/>
      <c r="C3079" s="142"/>
    </row>
    <row r="3080" spans="2:3" ht="12.75">
      <c r="B3080" s="142"/>
      <c r="C3080" s="142"/>
    </row>
    <row r="3081" spans="2:3" ht="12.75">
      <c r="B3081" s="142"/>
      <c r="C3081" s="142"/>
    </row>
    <row r="3082" spans="2:3" ht="12.75">
      <c r="B3082" s="142"/>
      <c r="C3082" s="142"/>
    </row>
    <row r="3083" spans="2:3" ht="12.75">
      <c r="B3083" s="142"/>
      <c r="C3083" s="142"/>
    </row>
    <row r="3084" spans="2:3" ht="12.75">
      <c r="B3084" s="142"/>
      <c r="C3084" s="142"/>
    </row>
    <row r="3085" spans="2:3" ht="12.75">
      <c r="B3085" s="142"/>
      <c r="C3085" s="142"/>
    </row>
    <row r="3086" spans="2:3" ht="12.75">
      <c r="B3086" s="142"/>
      <c r="C3086" s="142"/>
    </row>
    <row r="3087" spans="2:3" ht="12.75">
      <c r="B3087" s="142"/>
      <c r="C3087" s="142"/>
    </row>
    <row r="3088" spans="2:3" ht="12.75">
      <c r="B3088" s="142"/>
      <c r="C3088" s="142"/>
    </row>
    <row r="3089" spans="2:3" ht="12.75">
      <c r="B3089" s="142"/>
      <c r="C3089" s="142"/>
    </row>
    <row r="3090" spans="2:3" ht="12.75">
      <c r="B3090" s="142"/>
      <c r="C3090" s="142"/>
    </row>
    <row r="3091" spans="2:3" ht="12.75">
      <c r="B3091" s="142"/>
      <c r="C3091" s="142"/>
    </row>
    <row r="3092" spans="2:3" ht="12.75">
      <c r="B3092" s="142"/>
      <c r="C3092" s="142"/>
    </row>
    <row r="3093" spans="2:3" ht="12.75">
      <c r="B3093" s="142"/>
      <c r="C3093" s="142"/>
    </row>
    <row r="3094" spans="2:3" ht="12.75">
      <c r="B3094" s="142"/>
      <c r="C3094" s="142"/>
    </row>
    <row r="3095" spans="2:3" ht="12.75">
      <c r="B3095" s="142"/>
      <c r="C3095" s="142"/>
    </row>
    <row r="3096" spans="2:3" ht="12.75">
      <c r="B3096" s="142"/>
      <c r="C3096" s="142"/>
    </row>
    <row r="3097" spans="2:3" ht="12.75">
      <c r="B3097" s="142"/>
      <c r="C3097" s="142"/>
    </row>
    <row r="3098" spans="2:3" ht="12.75">
      <c r="B3098" s="142"/>
      <c r="C3098" s="142"/>
    </row>
    <row r="3099" spans="2:3" ht="12.75">
      <c r="B3099" s="142"/>
      <c r="C3099" s="142"/>
    </row>
    <row r="3100" spans="2:3" ht="12.75">
      <c r="B3100" s="142"/>
      <c r="C3100" s="142"/>
    </row>
    <row r="3101" spans="2:3" ht="12.75">
      <c r="B3101" s="142"/>
      <c r="C3101" s="142"/>
    </row>
    <row r="3102" spans="2:3" ht="12.75">
      <c r="B3102" s="142"/>
      <c r="C3102" s="142"/>
    </row>
    <row r="3103" spans="2:3" ht="12.75">
      <c r="B3103" s="142"/>
      <c r="C3103" s="142"/>
    </row>
    <row r="3104" spans="2:3" ht="12.75">
      <c r="B3104" s="142"/>
      <c r="C3104" s="142"/>
    </row>
    <row r="3105" spans="2:3" ht="12.75">
      <c r="B3105" s="142"/>
      <c r="C3105" s="142"/>
    </row>
    <row r="3106" spans="2:3" ht="12.75">
      <c r="B3106" s="142"/>
      <c r="C3106" s="142"/>
    </row>
    <row r="3107" spans="2:3" ht="12.75">
      <c r="B3107" s="142"/>
      <c r="C3107" s="142"/>
    </row>
    <row r="3108" spans="2:3" ht="12.75">
      <c r="B3108" s="142"/>
      <c r="C3108" s="142"/>
    </row>
    <row r="3109" spans="2:3" ht="12.75">
      <c r="B3109" s="142"/>
      <c r="C3109" s="142"/>
    </row>
    <row r="3110" spans="2:3" ht="12.75">
      <c r="B3110" s="142"/>
      <c r="C3110" s="142"/>
    </row>
    <row r="3111" spans="2:3" ht="12.75">
      <c r="B3111" s="142"/>
      <c r="C3111" s="142"/>
    </row>
    <row r="3112" spans="2:3" ht="12.75">
      <c r="B3112" s="142"/>
      <c r="C3112" s="142"/>
    </row>
    <row r="3113" spans="2:3" ht="12.75">
      <c r="B3113" s="142"/>
      <c r="C3113" s="142"/>
    </row>
    <row r="3114" spans="2:3" ht="12.75">
      <c r="B3114" s="142"/>
      <c r="C3114" s="142"/>
    </row>
    <row r="3115" spans="2:3" ht="12.75">
      <c r="B3115" s="142"/>
      <c r="C3115" s="142"/>
    </row>
    <row r="3116" spans="2:3" ht="12.75">
      <c r="B3116" s="142"/>
      <c r="C3116" s="142"/>
    </row>
    <row r="3117" spans="2:3" ht="12.75">
      <c r="B3117" s="142"/>
      <c r="C3117" s="142"/>
    </row>
    <row r="3118" spans="2:3" ht="12.75">
      <c r="B3118" s="142"/>
      <c r="C3118" s="142"/>
    </row>
    <row r="3119" spans="2:3" ht="12.75">
      <c r="B3119" s="142"/>
      <c r="C3119" s="142"/>
    </row>
    <row r="3120" spans="2:3" ht="12.75">
      <c r="B3120" s="142"/>
      <c r="C3120" s="142"/>
    </row>
    <row r="3121" spans="2:3" ht="12.75">
      <c r="B3121" s="142"/>
      <c r="C3121" s="142"/>
    </row>
    <row r="3122" spans="2:3" ht="12.75">
      <c r="B3122" s="142"/>
      <c r="C3122" s="142"/>
    </row>
    <row r="3123" spans="2:3" ht="12.75">
      <c r="B3123" s="142"/>
      <c r="C3123" s="142"/>
    </row>
    <row r="3124" spans="2:3" ht="12.75">
      <c r="B3124" s="142"/>
      <c r="C3124" s="142"/>
    </row>
    <row r="3125" spans="2:3" ht="12.75">
      <c r="B3125" s="142"/>
      <c r="C3125" s="142"/>
    </row>
    <row r="3126" spans="2:3" ht="12.75">
      <c r="B3126" s="142"/>
      <c r="C3126" s="142"/>
    </row>
    <row r="3127" spans="2:3" ht="12.75">
      <c r="B3127" s="142"/>
      <c r="C3127" s="142"/>
    </row>
    <row r="3128" spans="2:3" ht="12.75">
      <c r="B3128" s="142"/>
      <c r="C3128" s="142"/>
    </row>
    <row r="3129" spans="2:3" ht="12.75">
      <c r="B3129" s="142"/>
      <c r="C3129" s="142"/>
    </row>
    <row r="3130" spans="2:3" ht="12.75">
      <c r="B3130" s="142"/>
      <c r="C3130" s="142"/>
    </row>
    <row r="3131" spans="2:3" ht="12.75">
      <c r="B3131" s="142"/>
      <c r="C3131" s="142"/>
    </row>
    <row r="3132" spans="2:3" ht="12.75">
      <c r="B3132" s="142"/>
      <c r="C3132" s="142"/>
    </row>
    <row r="3133" spans="2:3" ht="12.75">
      <c r="B3133" s="142"/>
      <c r="C3133" s="142"/>
    </row>
    <row r="3134" spans="2:3" ht="12.75">
      <c r="B3134" s="142"/>
      <c r="C3134" s="142"/>
    </row>
    <row r="3135" spans="2:3" ht="12.75">
      <c r="B3135" s="142"/>
      <c r="C3135" s="142"/>
    </row>
    <row r="3136" spans="2:3" ht="12.75">
      <c r="B3136" s="142"/>
      <c r="C3136" s="142"/>
    </row>
    <row r="3137" spans="2:3" ht="12.75">
      <c r="B3137" s="142"/>
      <c r="C3137" s="142"/>
    </row>
    <row r="3138" spans="2:3" ht="12.75">
      <c r="B3138" s="142"/>
      <c r="C3138" s="142"/>
    </row>
    <row r="3139" spans="2:3" ht="12.75">
      <c r="B3139" s="142"/>
      <c r="C3139" s="142"/>
    </row>
    <row r="3140" spans="2:3" ht="12.75">
      <c r="B3140" s="142"/>
      <c r="C3140" s="142"/>
    </row>
    <row r="3141" spans="2:3" ht="12.75">
      <c r="B3141" s="142"/>
      <c r="C3141" s="142"/>
    </row>
    <row r="3142" spans="2:3" ht="12.75">
      <c r="B3142" s="142"/>
      <c r="C3142" s="142"/>
    </row>
    <row r="3143" spans="2:3" ht="12.75">
      <c r="B3143" s="142"/>
      <c r="C3143" s="142"/>
    </row>
    <row r="3144" spans="2:3" ht="12.75">
      <c r="B3144" s="142"/>
      <c r="C3144" s="142"/>
    </row>
    <row r="3145" spans="2:3" ht="12.75">
      <c r="B3145" s="142"/>
      <c r="C3145" s="142"/>
    </row>
    <row r="3146" spans="2:3" ht="12.75">
      <c r="B3146" s="142"/>
      <c r="C3146" s="142"/>
    </row>
    <row r="3147" spans="2:3" ht="12.75">
      <c r="B3147" s="142"/>
      <c r="C3147" s="142"/>
    </row>
    <row r="3148" spans="2:3" ht="12.75">
      <c r="B3148" s="142"/>
      <c r="C3148" s="142"/>
    </row>
    <row r="3149" spans="2:3" ht="12.75">
      <c r="B3149" s="142"/>
      <c r="C3149" s="142"/>
    </row>
    <row r="3150" spans="2:3" ht="12.75">
      <c r="B3150" s="142"/>
      <c r="C3150" s="142"/>
    </row>
    <row r="3151" spans="2:3" ht="12.75">
      <c r="B3151" s="142"/>
      <c r="C3151" s="142"/>
    </row>
    <row r="3152" spans="2:3" ht="12.75">
      <c r="B3152" s="142"/>
      <c r="C3152" s="142"/>
    </row>
    <row r="3153" spans="2:3" ht="12.75">
      <c r="B3153" s="142"/>
      <c r="C3153" s="142"/>
    </row>
    <row r="3154" spans="2:3" ht="12.75">
      <c r="B3154" s="142"/>
      <c r="C3154" s="142"/>
    </row>
    <row r="3155" spans="2:3" ht="12.75">
      <c r="B3155" s="142"/>
      <c r="C3155" s="142"/>
    </row>
    <row r="3156" spans="2:3" ht="12.75">
      <c r="B3156" s="142"/>
      <c r="C3156" s="142"/>
    </row>
    <row r="3157" spans="2:3" ht="12.75">
      <c r="B3157" s="142"/>
      <c r="C3157" s="142"/>
    </row>
    <row r="3158" spans="2:3" ht="12.75">
      <c r="B3158" s="142"/>
      <c r="C3158" s="142"/>
    </row>
    <row r="3159" spans="2:3" ht="12.75">
      <c r="B3159" s="142"/>
      <c r="C3159" s="142"/>
    </row>
    <row r="3160" spans="2:3" ht="12.75">
      <c r="B3160" s="142"/>
      <c r="C3160" s="142"/>
    </row>
    <row r="3161" spans="2:3" ht="12.75">
      <c r="B3161" s="142"/>
      <c r="C3161" s="142"/>
    </row>
    <row r="3162" spans="2:3" ht="12.75">
      <c r="B3162" s="142"/>
      <c r="C3162" s="142"/>
    </row>
    <row r="3163" spans="2:3" ht="12.75">
      <c r="B3163" s="142"/>
      <c r="C3163" s="142"/>
    </row>
    <row r="3164" spans="2:3" ht="12.75">
      <c r="B3164" s="142"/>
      <c r="C3164" s="142"/>
    </row>
    <row r="3165" spans="2:3" ht="12.75">
      <c r="B3165" s="142"/>
      <c r="C3165" s="142"/>
    </row>
    <row r="3166" spans="2:3" ht="12.75">
      <c r="B3166" s="142"/>
      <c r="C3166" s="142"/>
    </row>
    <row r="3167" spans="2:3" ht="12.75">
      <c r="B3167" s="142"/>
      <c r="C3167" s="142"/>
    </row>
    <row r="3168" spans="2:3" ht="12.75">
      <c r="B3168" s="142"/>
      <c r="C3168" s="142"/>
    </row>
    <row r="3169" spans="2:3" ht="12.75">
      <c r="B3169" s="142"/>
      <c r="C3169" s="142"/>
    </row>
    <row r="3170" spans="2:3" ht="12.75">
      <c r="B3170" s="142"/>
      <c r="C3170" s="142"/>
    </row>
    <row r="3171" spans="2:3" ht="12.75">
      <c r="B3171" s="142"/>
      <c r="C3171" s="142"/>
    </row>
    <row r="3172" spans="2:3" ht="12.75">
      <c r="B3172" s="142"/>
      <c r="C3172" s="142"/>
    </row>
    <row r="3173" spans="2:3" ht="12.75">
      <c r="B3173" s="142"/>
      <c r="C3173" s="142"/>
    </row>
    <row r="3174" spans="2:3" ht="12.75">
      <c r="B3174" s="142"/>
      <c r="C3174" s="142"/>
    </row>
    <row r="3175" spans="2:3" ht="12.75">
      <c r="B3175" s="142"/>
      <c r="C3175" s="142"/>
    </row>
    <row r="3176" spans="2:3" ht="12.75">
      <c r="B3176" s="142"/>
      <c r="C3176" s="142"/>
    </row>
    <row r="3177" spans="2:3" ht="12.75">
      <c r="B3177" s="142"/>
      <c r="C3177" s="142"/>
    </row>
    <row r="3178" spans="2:3" ht="12.75">
      <c r="B3178" s="142"/>
      <c r="C3178" s="142"/>
    </row>
    <row r="3179" spans="2:3" ht="12.75">
      <c r="B3179" s="142"/>
      <c r="C3179" s="142"/>
    </row>
    <row r="3180" spans="2:3" ht="12.75">
      <c r="B3180" s="142"/>
      <c r="C3180" s="142"/>
    </row>
    <row r="3181" spans="2:3" ht="12.75">
      <c r="B3181" s="142"/>
      <c r="C3181" s="142"/>
    </row>
    <row r="3182" spans="2:3" ht="12.75">
      <c r="B3182" s="142"/>
      <c r="C3182" s="142"/>
    </row>
    <row r="3183" spans="2:3" ht="12.75">
      <c r="B3183" s="142"/>
      <c r="C3183" s="142"/>
    </row>
    <row r="3184" spans="2:3" ht="12.75">
      <c r="B3184" s="142"/>
      <c r="C3184" s="142"/>
    </row>
    <row r="3185" spans="2:3" ht="12.75">
      <c r="B3185" s="142"/>
      <c r="C3185" s="142"/>
    </row>
    <row r="3186" spans="2:3" ht="12.75">
      <c r="B3186" s="142"/>
      <c r="C3186" s="142"/>
    </row>
    <row r="3187" spans="2:3" ht="12.75">
      <c r="B3187" s="142"/>
      <c r="C3187" s="142"/>
    </row>
    <row r="3188" spans="2:3" ht="12.75">
      <c r="B3188" s="142"/>
      <c r="C3188" s="142"/>
    </row>
    <row r="3189" spans="2:3" ht="12.75">
      <c r="B3189" s="142"/>
      <c r="C3189" s="142"/>
    </row>
    <row r="3190" spans="2:3" ht="12.75">
      <c r="B3190" s="142"/>
      <c r="C3190" s="142"/>
    </row>
    <row r="3191" spans="2:3" ht="12.75">
      <c r="B3191" s="142"/>
      <c r="C3191" s="142"/>
    </row>
    <row r="3192" spans="2:3" ht="12.75">
      <c r="B3192" s="142"/>
      <c r="C3192" s="142"/>
    </row>
    <row r="3193" spans="2:3" ht="12.75">
      <c r="B3193" s="142"/>
      <c r="C3193" s="142"/>
    </row>
    <row r="3194" spans="2:3" ht="12.75">
      <c r="B3194" s="142"/>
      <c r="C3194" s="142"/>
    </row>
    <row r="3195" spans="2:3" ht="12.75">
      <c r="B3195" s="142"/>
      <c r="C3195" s="142"/>
    </row>
    <row r="3196" spans="2:3" ht="12.75">
      <c r="B3196" s="142"/>
      <c r="C3196" s="142"/>
    </row>
    <row r="3197" spans="2:3" ht="12.75">
      <c r="B3197" s="142"/>
      <c r="C3197" s="142"/>
    </row>
    <row r="3198" spans="2:3" ht="12.75">
      <c r="B3198" s="142"/>
      <c r="C3198" s="142"/>
    </row>
    <row r="3199" spans="2:3" ht="12.75">
      <c r="B3199" s="142"/>
      <c r="C3199" s="142"/>
    </row>
    <row r="3200" spans="2:3" ht="12.75">
      <c r="B3200" s="142"/>
      <c r="C3200" s="142"/>
    </row>
    <row r="3201" spans="2:3" ht="12.75">
      <c r="B3201" s="142"/>
      <c r="C3201" s="142"/>
    </row>
    <row r="3202" spans="2:3" ht="12.75">
      <c r="B3202" s="142"/>
      <c r="C3202" s="142"/>
    </row>
    <row r="3203" spans="2:3" ht="12.75">
      <c r="B3203" s="142"/>
      <c r="C3203" s="142"/>
    </row>
    <row r="3204" spans="2:3" ht="12.75">
      <c r="B3204" s="142"/>
      <c r="C3204" s="142"/>
    </row>
    <row r="3205" spans="2:3" ht="12.75">
      <c r="B3205" s="142"/>
      <c r="C3205" s="142"/>
    </row>
    <row r="3206" spans="2:3" ht="12.75">
      <c r="B3206" s="142"/>
      <c r="C3206" s="142"/>
    </row>
    <row r="3207" spans="2:3" ht="12.75">
      <c r="B3207" s="142"/>
      <c r="C3207" s="142"/>
    </row>
    <row r="3208" spans="2:3" ht="12.75">
      <c r="B3208" s="142"/>
      <c r="C3208" s="142"/>
    </row>
    <row r="3209" spans="2:3" ht="12.75">
      <c r="B3209" s="142"/>
      <c r="C3209" s="142"/>
    </row>
    <row r="3210" spans="2:3" ht="12.75">
      <c r="B3210" s="142"/>
      <c r="C3210" s="142"/>
    </row>
    <row r="3211" spans="2:3" ht="12.75">
      <c r="B3211" s="142"/>
      <c r="C3211" s="142"/>
    </row>
    <row r="3212" spans="2:3" ht="12.75">
      <c r="B3212" s="142"/>
      <c r="C3212" s="142"/>
    </row>
    <row r="3213" spans="2:3" ht="12.75">
      <c r="B3213" s="142"/>
      <c r="C3213" s="142"/>
    </row>
    <row r="3214" spans="2:3" ht="12.75">
      <c r="B3214" s="142"/>
      <c r="C3214" s="142"/>
    </row>
    <row r="3215" spans="2:3" ht="12.75">
      <c r="B3215" s="142"/>
      <c r="C3215" s="142"/>
    </row>
    <row r="3216" spans="2:3" ht="12.75">
      <c r="B3216" s="142"/>
      <c r="C3216" s="142"/>
    </row>
    <row r="3217" spans="2:3" ht="12.75">
      <c r="B3217" s="142"/>
      <c r="C3217" s="142"/>
    </row>
    <row r="3218" spans="2:3" ht="12.75">
      <c r="B3218" s="142"/>
      <c r="C3218" s="142"/>
    </row>
    <row r="3219" spans="2:3" ht="12.75">
      <c r="B3219" s="142"/>
      <c r="C3219" s="142"/>
    </row>
    <row r="3220" spans="2:3" ht="12.75">
      <c r="B3220" s="142"/>
      <c r="C3220" s="142"/>
    </row>
    <row r="3221" spans="2:3" ht="12.75">
      <c r="B3221" s="142"/>
      <c r="C3221" s="142"/>
    </row>
    <row r="3222" spans="2:3" ht="12.75">
      <c r="B3222" s="142"/>
      <c r="C3222" s="142"/>
    </row>
    <row r="3223" spans="2:3" ht="12.75">
      <c r="B3223" s="142"/>
      <c r="C3223" s="142"/>
    </row>
    <row r="3224" spans="2:3" ht="12.75">
      <c r="B3224" s="142"/>
      <c r="C3224" s="142"/>
    </row>
    <row r="3225" spans="2:3" ht="12.75">
      <c r="B3225" s="142"/>
      <c r="C3225" s="142"/>
    </row>
    <row r="3226" spans="2:3" ht="12.75">
      <c r="B3226" s="142"/>
      <c r="C3226" s="142"/>
    </row>
    <row r="3227" spans="2:3" ht="12.75">
      <c r="B3227" s="142"/>
      <c r="C3227" s="142"/>
    </row>
    <row r="3228" spans="2:3" ht="12.75">
      <c r="B3228" s="142"/>
      <c r="C3228" s="142"/>
    </row>
    <row r="3229" spans="2:3" ht="12.75">
      <c r="B3229" s="142"/>
      <c r="C3229" s="142"/>
    </row>
    <row r="3230" spans="2:3" ht="12.75">
      <c r="B3230" s="142"/>
      <c r="C3230" s="142"/>
    </row>
    <row r="3231" spans="2:3" ht="12.75">
      <c r="B3231" s="142"/>
      <c r="C3231" s="142"/>
    </row>
    <row r="3232" spans="2:3" ht="12.75">
      <c r="B3232" s="142"/>
      <c r="C3232" s="142"/>
    </row>
    <row r="3233" spans="2:3" ht="12.75">
      <c r="B3233" s="142"/>
      <c r="C3233" s="142"/>
    </row>
    <row r="3234" spans="2:3" ht="12.75">
      <c r="B3234" s="142"/>
      <c r="C3234" s="142"/>
    </row>
    <row r="3235" spans="2:3" ht="12.75">
      <c r="B3235" s="142"/>
      <c r="C3235" s="142"/>
    </row>
    <row r="3236" spans="2:3" ht="12.75">
      <c r="B3236" s="142"/>
      <c r="C3236" s="142"/>
    </row>
    <row r="3237" spans="2:3" ht="12.75">
      <c r="B3237" s="142"/>
      <c r="C3237" s="142"/>
    </row>
    <row r="3238" spans="2:3" ht="12.75">
      <c r="B3238" s="142"/>
      <c r="C3238" s="142"/>
    </row>
    <row r="3239" spans="2:3" ht="12.75">
      <c r="B3239" s="142"/>
      <c r="C3239" s="142"/>
    </row>
    <row r="3240" spans="2:3" ht="12.75">
      <c r="B3240" s="142"/>
      <c r="C3240" s="142"/>
    </row>
    <row r="3241" spans="2:3" ht="12.75">
      <c r="B3241" s="142"/>
      <c r="C3241" s="142"/>
    </row>
    <row r="3242" spans="2:3" ht="12.75">
      <c r="B3242" s="142"/>
      <c r="C3242" s="142"/>
    </row>
    <row r="3243" spans="2:3" ht="12.75">
      <c r="B3243" s="142"/>
      <c r="C3243" s="142"/>
    </row>
    <row r="3244" spans="2:3" ht="12.75">
      <c r="B3244" s="142"/>
      <c r="C3244" s="142"/>
    </row>
    <row r="3245" spans="2:3" ht="12.75">
      <c r="B3245" s="142"/>
      <c r="C3245" s="142"/>
    </row>
    <row r="3246" spans="2:3" ht="12.75">
      <c r="B3246" s="142"/>
      <c r="C3246" s="142"/>
    </row>
    <row r="3247" spans="2:3" ht="12.75">
      <c r="B3247" s="142"/>
      <c r="C3247" s="142"/>
    </row>
    <row r="3248" spans="2:3" ht="12.75">
      <c r="B3248" s="142"/>
      <c r="C3248" s="142"/>
    </row>
    <row r="3249" spans="2:3" ht="12.75">
      <c r="B3249" s="142"/>
      <c r="C3249" s="142"/>
    </row>
    <row r="3250" spans="2:3" ht="12.75">
      <c r="B3250" s="142"/>
      <c r="C3250" s="142"/>
    </row>
    <row r="3251" spans="2:3" ht="12.75">
      <c r="B3251" s="142"/>
      <c r="C3251" s="142"/>
    </row>
    <row r="3252" spans="2:3" ht="12.75">
      <c r="B3252" s="142"/>
      <c r="C3252" s="142"/>
    </row>
    <row r="3253" spans="2:3" ht="12.75">
      <c r="B3253" s="142"/>
      <c r="C3253" s="142"/>
    </row>
    <row r="3254" spans="2:3" ht="12.75">
      <c r="B3254" s="142"/>
      <c r="C3254" s="142"/>
    </row>
    <row r="3255" spans="2:3" ht="12.75">
      <c r="B3255" s="142"/>
      <c r="C3255" s="142"/>
    </row>
    <row r="3256" spans="2:3" ht="12.75">
      <c r="B3256" s="142"/>
      <c r="C3256" s="142"/>
    </row>
    <row r="3257" spans="2:3" ht="12.75">
      <c r="B3257" s="142"/>
      <c r="C3257" s="142"/>
    </row>
    <row r="3258" spans="2:3" ht="12.75">
      <c r="B3258" s="142"/>
      <c r="C3258" s="142"/>
    </row>
    <row r="3259" spans="2:3" ht="12.75">
      <c r="B3259" s="142"/>
      <c r="C3259" s="142"/>
    </row>
    <row r="3260" spans="2:3" ht="12.75">
      <c r="B3260" s="142"/>
      <c r="C3260" s="142"/>
    </row>
    <row r="3261" spans="2:3" ht="12.75">
      <c r="B3261" s="142"/>
      <c r="C3261" s="142"/>
    </row>
    <row r="3262" spans="2:3" ht="12.75">
      <c r="B3262" s="142"/>
      <c r="C3262" s="142"/>
    </row>
    <row r="3263" spans="2:3" ht="12.75">
      <c r="B3263" s="142"/>
      <c r="C3263" s="142"/>
    </row>
    <row r="3264" spans="2:3" ht="12.75">
      <c r="B3264" s="142"/>
      <c r="C3264" s="142"/>
    </row>
    <row r="3265" spans="2:3" ht="12.75">
      <c r="B3265" s="142"/>
      <c r="C3265" s="142"/>
    </row>
    <row r="3266" spans="2:3" ht="12.75">
      <c r="B3266" s="142"/>
      <c r="C3266" s="142"/>
    </row>
    <row r="3267" spans="2:3" ht="12.75">
      <c r="B3267" s="142"/>
      <c r="C3267" s="142"/>
    </row>
    <row r="3268" spans="2:3" ht="12.75">
      <c r="B3268" s="142"/>
      <c r="C3268" s="142"/>
    </row>
    <row r="3269" spans="2:3" ht="12.75">
      <c r="B3269" s="142"/>
      <c r="C3269" s="142"/>
    </row>
    <row r="3270" spans="2:3" ht="12.75">
      <c r="B3270" s="142"/>
      <c r="C3270" s="142"/>
    </row>
    <row r="3271" spans="2:3" ht="12.75">
      <c r="B3271" s="142"/>
      <c r="C3271" s="142"/>
    </row>
    <row r="3272" spans="2:3" ht="12.75">
      <c r="B3272" s="142"/>
      <c r="C3272" s="142"/>
    </row>
    <row r="3273" spans="2:3" ht="12.75">
      <c r="B3273" s="142"/>
      <c r="C3273" s="142"/>
    </row>
    <row r="3274" spans="2:3" ht="12.75">
      <c r="B3274" s="142"/>
      <c r="C3274" s="142"/>
    </row>
    <row r="3275" spans="2:3" ht="12.75">
      <c r="B3275" s="142"/>
      <c r="C3275" s="142"/>
    </row>
    <row r="3276" spans="2:3" ht="12.75">
      <c r="B3276" s="142"/>
      <c r="C3276" s="142"/>
    </row>
    <row r="3277" spans="2:3" ht="12.75">
      <c r="B3277" s="142"/>
      <c r="C3277" s="142"/>
    </row>
    <row r="3278" spans="2:3" ht="12.75">
      <c r="B3278" s="142"/>
      <c r="C3278" s="142"/>
    </row>
    <row r="3279" spans="2:3" ht="12.75">
      <c r="B3279" s="142"/>
      <c r="C3279" s="142"/>
    </row>
    <row r="3280" spans="2:3" ht="12.75">
      <c r="B3280" s="142"/>
      <c r="C3280" s="142"/>
    </row>
    <row r="3281" spans="2:3" ht="12.75">
      <c r="B3281" s="142"/>
      <c r="C3281" s="142"/>
    </row>
    <row r="3282" spans="2:3" ht="12.75">
      <c r="B3282" s="142"/>
      <c r="C3282" s="142"/>
    </row>
    <row r="3283" spans="2:3" ht="12.75">
      <c r="B3283" s="142"/>
      <c r="C3283" s="142"/>
    </row>
    <row r="3284" spans="2:3" ht="12.75">
      <c r="B3284" s="142"/>
      <c r="C3284" s="142"/>
    </row>
    <row r="3285" spans="2:3" ht="12.75">
      <c r="B3285" s="142"/>
      <c r="C3285" s="142"/>
    </row>
    <row r="3286" spans="2:3" ht="12.75">
      <c r="B3286" s="142"/>
      <c r="C3286" s="142"/>
    </row>
    <row r="3287" spans="2:3" ht="12.75">
      <c r="B3287" s="142"/>
      <c r="C3287" s="142"/>
    </row>
    <row r="3288" spans="2:3" ht="12.75">
      <c r="B3288" s="142"/>
      <c r="C3288" s="142"/>
    </row>
    <row r="3289" spans="2:3" ht="12.75">
      <c r="B3289" s="142"/>
      <c r="C3289" s="142"/>
    </row>
    <row r="3290" spans="2:3" ht="12.75">
      <c r="B3290" s="142"/>
      <c r="C3290" s="142"/>
    </row>
    <row r="3291" spans="2:3" ht="12.75">
      <c r="B3291" s="142"/>
      <c r="C3291" s="142"/>
    </row>
    <row r="3292" spans="2:3" ht="12.75">
      <c r="B3292" s="142"/>
      <c r="C3292" s="142"/>
    </row>
    <row r="3293" spans="2:3" ht="12.75">
      <c r="B3293" s="142"/>
      <c r="C3293" s="142"/>
    </row>
    <row r="3294" spans="2:3" ht="12.75">
      <c r="B3294" s="142"/>
      <c r="C3294" s="142"/>
    </row>
    <row r="3295" spans="2:3" ht="12.75">
      <c r="B3295" s="142"/>
      <c r="C3295" s="142"/>
    </row>
    <row r="3296" spans="2:3" ht="12.75">
      <c r="B3296" s="142"/>
      <c r="C3296" s="142"/>
    </row>
    <row r="3297" spans="2:3" ht="12.75">
      <c r="B3297" s="142"/>
      <c r="C3297" s="142"/>
    </row>
    <row r="3298" spans="2:3" ht="12.75">
      <c r="B3298" s="142"/>
      <c r="C3298" s="142"/>
    </row>
    <row r="3299" spans="2:3" ht="12.75">
      <c r="B3299" s="142"/>
      <c r="C3299" s="142"/>
    </row>
    <row r="3300" spans="2:3" ht="12.75">
      <c r="B3300" s="142"/>
      <c r="C3300" s="142"/>
    </row>
    <row r="3301" spans="2:3" ht="12.75">
      <c r="B3301" s="142"/>
      <c r="C3301" s="142"/>
    </row>
    <row r="3302" spans="2:3" ht="12.75">
      <c r="B3302" s="142"/>
      <c r="C3302" s="142"/>
    </row>
    <row r="3303" spans="2:3" ht="12.75">
      <c r="B3303" s="142"/>
      <c r="C3303" s="142"/>
    </row>
    <row r="3304" spans="2:3" ht="12.75">
      <c r="B3304" s="142"/>
      <c r="C3304" s="142"/>
    </row>
    <row r="3305" spans="2:3" ht="12.75">
      <c r="B3305" s="142"/>
      <c r="C3305" s="142"/>
    </row>
    <row r="3306" spans="2:3" ht="12.75">
      <c r="B3306" s="142"/>
      <c r="C3306" s="142"/>
    </row>
    <row r="3307" spans="2:3" ht="12.75">
      <c r="B3307" s="142"/>
      <c r="C3307" s="142"/>
    </row>
    <row r="3308" spans="2:3" ht="12.75">
      <c r="B3308" s="142"/>
      <c r="C3308" s="142"/>
    </row>
    <row r="3309" spans="2:3" ht="12.75">
      <c r="B3309" s="142"/>
      <c r="C3309" s="142"/>
    </row>
    <row r="3310" spans="2:3" ht="12.75">
      <c r="B3310" s="142"/>
      <c r="C3310" s="142"/>
    </row>
    <row r="3311" spans="2:3" ht="12.75">
      <c r="B3311" s="142"/>
      <c r="C3311" s="142"/>
    </row>
    <row r="3312" spans="2:3" ht="12.75">
      <c r="B3312" s="142"/>
      <c r="C3312" s="142"/>
    </row>
    <row r="3313" spans="2:3" ht="12.75">
      <c r="B3313" s="142"/>
      <c r="C3313" s="142"/>
    </row>
    <row r="3314" spans="2:3" ht="12.75">
      <c r="B3314" s="142"/>
      <c r="C3314" s="142"/>
    </row>
    <row r="3315" spans="2:3" ht="12.75">
      <c r="B3315" s="142"/>
      <c r="C3315" s="142"/>
    </row>
    <row r="3316" spans="2:3" ht="12.75">
      <c r="B3316" s="142"/>
      <c r="C3316" s="142"/>
    </row>
    <row r="3317" spans="2:3" ht="12.75">
      <c r="B3317" s="142"/>
      <c r="C3317" s="142"/>
    </row>
    <row r="3318" spans="2:3" ht="12.75">
      <c r="B3318" s="142"/>
      <c r="C3318" s="142"/>
    </row>
    <row r="3319" spans="2:3" ht="12.75">
      <c r="B3319" s="142"/>
      <c r="C3319" s="142"/>
    </row>
    <row r="3320" spans="2:3" ht="12.75">
      <c r="B3320" s="142"/>
      <c r="C3320" s="142"/>
    </row>
    <row r="3321" spans="2:3" ht="12.75">
      <c r="B3321" s="142"/>
      <c r="C3321" s="142"/>
    </row>
    <row r="3322" spans="2:3" ht="12.75">
      <c r="B3322" s="142"/>
      <c r="C3322" s="142"/>
    </row>
    <row r="3323" spans="2:3" ht="12.75">
      <c r="B3323" s="142"/>
      <c r="C3323" s="142"/>
    </row>
    <row r="3324" spans="2:3" ht="12.75">
      <c r="B3324" s="142"/>
      <c r="C3324" s="142"/>
    </row>
    <row r="3325" spans="2:3" ht="12.75">
      <c r="B3325" s="142"/>
      <c r="C3325" s="142"/>
    </row>
    <row r="3326" spans="2:3" ht="12.75">
      <c r="B3326" s="142"/>
      <c r="C3326" s="142"/>
    </row>
    <row r="3327" spans="2:3" ht="12.75">
      <c r="B3327" s="142"/>
      <c r="C3327" s="142"/>
    </row>
    <row r="3328" spans="2:3" ht="12.75">
      <c r="B3328" s="142"/>
      <c r="C3328" s="142"/>
    </row>
    <row r="3329" spans="2:3" ht="12.75">
      <c r="B3329" s="142"/>
      <c r="C3329" s="142"/>
    </row>
    <row r="3330" spans="2:3" ht="12.75">
      <c r="B3330" s="142"/>
      <c r="C3330" s="142"/>
    </row>
    <row r="3331" spans="2:3" ht="12.75">
      <c r="B3331" s="142"/>
      <c r="C3331" s="142"/>
    </row>
    <row r="3332" spans="2:3" ht="12.75">
      <c r="B3332" s="142"/>
      <c r="C3332" s="142"/>
    </row>
    <row r="3333" spans="2:3" ht="12.75">
      <c r="B3333" s="142"/>
      <c r="C3333" s="142"/>
    </row>
    <row r="3334" spans="2:3" ht="12.75">
      <c r="B3334" s="142"/>
      <c r="C3334" s="142"/>
    </row>
    <row r="3335" spans="2:3" ht="12.75">
      <c r="B3335" s="142"/>
      <c r="C3335" s="142"/>
    </row>
    <row r="3336" spans="2:3" ht="12.75">
      <c r="B3336" s="142"/>
      <c r="C3336" s="142"/>
    </row>
    <row r="3337" spans="2:3" ht="12.75">
      <c r="B3337" s="142"/>
      <c r="C3337" s="142"/>
    </row>
    <row r="3338" spans="2:3" ht="12.75">
      <c r="B3338" s="142"/>
      <c r="C3338" s="142"/>
    </row>
    <row r="3339" spans="2:3" ht="12.75">
      <c r="B3339" s="142"/>
      <c r="C3339" s="142"/>
    </row>
    <row r="3340" spans="2:3" ht="12.75">
      <c r="B3340" s="142"/>
      <c r="C3340" s="142"/>
    </row>
    <row r="3341" spans="2:3" ht="12.75">
      <c r="B3341" s="142"/>
      <c r="C3341" s="142"/>
    </row>
    <row r="3342" spans="2:3" ht="12.75">
      <c r="B3342" s="142"/>
      <c r="C3342" s="142"/>
    </row>
    <row r="3343" spans="2:3" ht="12.75">
      <c r="B3343" s="142"/>
      <c r="C3343" s="142"/>
    </row>
    <row r="3344" spans="2:3" ht="12.75">
      <c r="B3344" s="142"/>
      <c r="C3344" s="142"/>
    </row>
    <row r="3345" spans="2:3" ht="12.75">
      <c r="B3345" s="142"/>
      <c r="C3345" s="142"/>
    </row>
    <row r="3346" spans="2:3" ht="12.75">
      <c r="B3346" s="142"/>
      <c r="C3346" s="142"/>
    </row>
    <row r="3347" spans="2:3" ht="12.75">
      <c r="B3347" s="142"/>
      <c r="C3347" s="142"/>
    </row>
    <row r="3348" spans="2:3" ht="12.75">
      <c r="B3348" s="142"/>
      <c r="C3348" s="142"/>
    </row>
    <row r="3349" spans="2:3" ht="12.75">
      <c r="B3349" s="142"/>
      <c r="C3349" s="142"/>
    </row>
    <row r="3350" spans="2:3" ht="12.75">
      <c r="B3350" s="142"/>
      <c r="C3350" s="142"/>
    </row>
    <row r="3351" spans="2:3" ht="12.75">
      <c r="B3351" s="142"/>
      <c r="C3351" s="142"/>
    </row>
    <row r="3352" spans="2:3" ht="12.75">
      <c r="B3352" s="142"/>
      <c r="C3352" s="142"/>
    </row>
    <row r="3353" spans="2:3" ht="12.75">
      <c r="B3353" s="142"/>
      <c r="C3353" s="142"/>
    </row>
    <row r="3354" spans="2:3" ht="12.75">
      <c r="B3354" s="142"/>
      <c r="C3354" s="142"/>
    </row>
    <row r="3355" spans="2:3" ht="12.75">
      <c r="B3355" s="142"/>
      <c r="C3355" s="142"/>
    </row>
    <row r="3356" spans="2:3" ht="12.75">
      <c r="B3356" s="142"/>
      <c r="C3356" s="142"/>
    </row>
    <row r="3357" spans="2:3" ht="12.75">
      <c r="B3357" s="142"/>
      <c r="C3357" s="142"/>
    </row>
    <row r="3358" spans="2:3" ht="12.75">
      <c r="B3358" s="142"/>
      <c r="C3358" s="142"/>
    </row>
    <row r="3359" spans="2:3" ht="12.75">
      <c r="B3359" s="142"/>
      <c r="C3359" s="142"/>
    </row>
    <row r="3360" spans="2:3" ht="12.75">
      <c r="B3360" s="142"/>
      <c r="C3360" s="142"/>
    </row>
    <row r="3361" spans="2:3" ht="12.75">
      <c r="B3361" s="142"/>
      <c r="C3361" s="142"/>
    </row>
    <row r="3362" spans="2:3" ht="12.75">
      <c r="B3362" s="142"/>
      <c r="C3362" s="142"/>
    </row>
    <row r="3363" spans="2:3" ht="12.75">
      <c r="B3363" s="142"/>
      <c r="C3363" s="142"/>
    </row>
    <row r="3364" spans="2:3" ht="12.75">
      <c r="B3364" s="142"/>
      <c r="C3364" s="142"/>
    </row>
    <row r="3365" spans="2:3" ht="12.75">
      <c r="B3365" s="142"/>
      <c r="C3365" s="142"/>
    </row>
    <row r="3366" spans="2:3" ht="12.75">
      <c r="B3366" s="142"/>
      <c r="C3366" s="142"/>
    </row>
    <row r="3367" spans="2:3" ht="12.75">
      <c r="B3367" s="142"/>
      <c r="C3367" s="142"/>
    </row>
    <row r="3368" spans="2:3" ht="12.75">
      <c r="B3368" s="142"/>
      <c r="C3368" s="142"/>
    </row>
    <row r="3369" spans="2:3" ht="12.75">
      <c r="B3369" s="142"/>
      <c r="C3369" s="142"/>
    </row>
    <row r="3370" spans="2:3" ht="12.75">
      <c r="B3370" s="142"/>
      <c r="C3370" s="142"/>
    </row>
    <row r="3371" spans="2:3" ht="12.75">
      <c r="B3371" s="142"/>
      <c r="C3371" s="142"/>
    </row>
    <row r="3372" spans="2:3" ht="12.75">
      <c r="B3372" s="142"/>
      <c r="C3372" s="142"/>
    </row>
    <row r="3373" spans="2:3" ht="12.75">
      <c r="B3373" s="142"/>
      <c r="C3373" s="142"/>
    </row>
    <row r="3374" spans="2:3" ht="12.75">
      <c r="B3374" s="142"/>
      <c r="C3374" s="142"/>
    </row>
    <row r="3375" spans="2:3" ht="12.75">
      <c r="B3375" s="142"/>
      <c r="C3375" s="142"/>
    </row>
    <row r="3376" spans="2:3" ht="12.75">
      <c r="B3376" s="142"/>
      <c r="C3376" s="142"/>
    </row>
    <row r="3377" spans="2:3" ht="12.75">
      <c r="B3377" s="142"/>
      <c r="C3377" s="142"/>
    </row>
    <row r="3378" spans="2:3" ht="12.75">
      <c r="B3378" s="142"/>
      <c r="C3378" s="142"/>
    </row>
    <row r="3379" spans="2:3" ht="12.75">
      <c r="B3379" s="142"/>
      <c r="C3379" s="142"/>
    </row>
    <row r="3380" spans="2:3" ht="12.75">
      <c r="B3380" s="142"/>
      <c r="C3380" s="142"/>
    </row>
    <row r="3381" spans="2:3" ht="12.75">
      <c r="B3381" s="142"/>
      <c r="C3381" s="142"/>
    </row>
    <row r="3382" spans="2:3" ht="12.75">
      <c r="B3382" s="142"/>
      <c r="C3382" s="142"/>
    </row>
    <row r="3383" spans="2:3" ht="12.75">
      <c r="B3383" s="142"/>
      <c r="C3383" s="142"/>
    </row>
    <row r="3384" spans="2:3" ht="12.75">
      <c r="B3384" s="142"/>
      <c r="C3384" s="142"/>
    </row>
    <row r="3385" spans="2:3" ht="12.75">
      <c r="B3385" s="142"/>
      <c r="C3385" s="142"/>
    </row>
    <row r="3386" spans="2:3" ht="12.75">
      <c r="B3386" s="142"/>
      <c r="C3386" s="142"/>
    </row>
    <row r="3387" spans="2:3" ht="12.75">
      <c r="B3387" s="142"/>
      <c r="C3387" s="142"/>
    </row>
    <row r="3388" spans="2:3" ht="12.75">
      <c r="B3388" s="142"/>
      <c r="C3388" s="142"/>
    </row>
    <row r="3389" spans="2:3" ht="12.75">
      <c r="B3389" s="142"/>
      <c r="C3389" s="142"/>
    </row>
    <row r="3390" spans="2:3" ht="12.75">
      <c r="B3390" s="142"/>
      <c r="C3390" s="142"/>
    </row>
    <row r="3391" spans="2:3" ht="12.75">
      <c r="B3391" s="142"/>
      <c r="C3391" s="142"/>
    </row>
    <row r="3392" spans="2:3" ht="12.75">
      <c r="B3392" s="142"/>
      <c r="C3392" s="142"/>
    </row>
    <row r="3393" spans="2:3" ht="12.75">
      <c r="B3393" s="142"/>
      <c r="C3393" s="142"/>
    </row>
    <row r="3394" spans="2:3" ht="12.75">
      <c r="B3394" s="142"/>
      <c r="C3394" s="142"/>
    </row>
    <row r="3395" spans="2:3" ht="12.75">
      <c r="B3395" s="142"/>
      <c r="C3395" s="142"/>
    </row>
    <row r="3396" spans="2:3" ht="12.75">
      <c r="B3396" s="142"/>
      <c r="C3396" s="142"/>
    </row>
    <row r="3397" spans="2:3" ht="12.75">
      <c r="B3397" s="142"/>
      <c r="C3397" s="142"/>
    </row>
    <row r="3398" spans="2:3" ht="12.75">
      <c r="B3398" s="142"/>
      <c r="C3398" s="142"/>
    </row>
    <row r="3399" spans="2:3" ht="12.75">
      <c r="B3399" s="142"/>
      <c r="C3399" s="142"/>
    </row>
    <row r="3400" spans="2:3" ht="12.75">
      <c r="B3400" s="142"/>
      <c r="C3400" s="142"/>
    </row>
    <row r="3401" spans="2:3" ht="12.75">
      <c r="B3401" s="142"/>
      <c r="C3401" s="142"/>
    </row>
    <row r="3402" spans="2:3" ht="12.75">
      <c r="B3402" s="142"/>
      <c r="C3402" s="142"/>
    </row>
    <row r="3403" spans="2:3" ht="12.75">
      <c r="B3403" s="142"/>
      <c r="C3403" s="142"/>
    </row>
    <row r="3404" spans="2:3" ht="12.75">
      <c r="B3404" s="142"/>
      <c r="C3404" s="142"/>
    </row>
    <row r="3405" spans="2:3" ht="12.75">
      <c r="B3405" s="142"/>
      <c r="C3405" s="142"/>
    </row>
    <row r="3406" spans="2:3" ht="12.75">
      <c r="B3406" s="142"/>
      <c r="C3406" s="142"/>
    </row>
    <row r="3407" spans="2:3" ht="12.75">
      <c r="B3407" s="142"/>
      <c r="C3407" s="142"/>
    </row>
    <row r="3408" spans="2:3" ht="12.75">
      <c r="B3408" s="142"/>
      <c r="C3408" s="142"/>
    </row>
    <row r="3409" spans="2:3" ht="12.75">
      <c r="B3409" s="142"/>
      <c r="C3409" s="142"/>
    </row>
    <row r="3410" spans="2:3" ht="12.75">
      <c r="B3410" s="142"/>
      <c r="C3410" s="142"/>
    </row>
    <row r="3411" spans="2:3" ht="12.75">
      <c r="B3411" s="142"/>
      <c r="C3411" s="142"/>
    </row>
    <row r="3412" spans="2:3" ht="12.75">
      <c r="B3412" s="142"/>
      <c r="C3412" s="142"/>
    </row>
    <row r="3413" spans="2:3" ht="12.75">
      <c r="B3413" s="142"/>
      <c r="C3413" s="142"/>
    </row>
    <row r="3414" spans="2:3" ht="12.75">
      <c r="B3414" s="142"/>
      <c r="C3414" s="142"/>
    </row>
    <row r="3415" spans="2:3" ht="12.75">
      <c r="B3415" s="142"/>
      <c r="C3415" s="142"/>
    </row>
    <row r="3416" spans="2:3" ht="12.75">
      <c r="B3416" s="142"/>
      <c r="C3416" s="142"/>
    </row>
    <row r="3417" spans="2:3" ht="12.75">
      <c r="B3417" s="142"/>
      <c r="C3417" s="142"/>
    </row>
    <row r="3418" spans="2:3" ht="12.75">
      <c r="B3418" s="142"/>
      <c r="C3418" s="142"/>
    </row>
    <row r="3419" spans="2:3" ht="12.75">
      <c r="B3419" s="142"/>
      <c r="C3419" s="142"/>
    </row>
    <row r="3420" spans="2:3" ht="12.75">
      <c r="B3420" s="142"/>
      <c r="C3420" s="142"/>
    </row>
    <row r="3421" spans="2:3" ht="12.75">
      <c r="B3421" s="142"/>
      <c r="C3421" s="142"/>
    </row>
    <row r="3422" spans="2:3" ht="12.75">
      <c r="B3422" s="142"/>
      <c r="C3422" s="142"/>
    </row>
    <row r="3423" spans="2:3" ht="12.75">
      <c r="B3423" s="142"/>
      <c r="C3423" s="142"/>
    </row>
    <row r="3424" spans="2:3" ht="12.75">
      <c r="B3424" s="142"/>
      <c r="C3424" s="142"/>
    </row>
    <row r="3425" spans="2:3" ht="12.75">
      <c r="B3425" s="142"/>
      <c r="C3425" s="142"/>
    </row>
    <row r="3426" spans="2:3" ht="12.75">
      <c r="B3426" s="142"/>
      <c r="C3426" s="142"/>
    </row>
    <row r="3427" spans="2:3" ht="12.75">
      <c r="B3427" s="142"/>
      <c r="C3427" s="142"/>
    </row>
    <row r="3428" spans="2:3" ht="12.75">
      <c r="B3428" s="142"/>
      <c r="C3428" s="142"/>
    </row>
    <row r="3429" spans="2:3" ht="12.75">
      <c r="B3429" s="142"/>
      <c r="C3429" s="142"/>
    </row>
    <row r="3430" spans="2:3" ht="12.75">
      <c r="B3430" s="142"/>
      <c r="C3430" s="142"/>
    </row>
    <row r="3431" spans="2:3" ht="12.75">
      <c r="B3431" s="142"/>
      <c r="C3431" s="142"/>
    </row>
    <row r="3432" spans="2:3" ht="12.75">
      <c r="B3432" s="142"/>
      <c r="C3432" s="142"/>
    </row>
    <row r="3433" spans="2:3" ht="12.75">
      <c r="B3433" s="142"/>
      <c r="C3433" s="142"/>
    </row>
    <row r="3434" spans="2:3" ht="12.75">
      <c r="B3434" s="142"/>
      <c r="C3434" s="142"/>
    </row>
    <row r="3435" spans="2:3" ht="12.75">
      <c r="B3435" s="142"/>
      <c r="C3435" s="142"/>
    </row>
    <row r="3436" spans="2:3" ht="12.75">
      <c r="B3436" s="142"/>
      <c r="C3436" s="142"/>
    </row>
    <row r="3437" spans="2:3" ht="12.75">
      <c r="B3437" s="142"/>
      <c r="C3437" s="142"/>
    </row>
    <row r="3438" spans="2:3" ht="12.75">
      <c r="B3438" s="142"/>
      <c r="C3438" s="142"/>
    </row>
    <row r="3439" spans="2:3" ht="12.75">
      <c r="B3439" s="142"/>
      <c r="C3439" s="142"/>
    </row>
    <row r="3440" spans="2:3" ht="12.75">
      <c r="B3440" s="142"/>
      <c r="C3440" s="142"/>
    </row>
    <row r="3441" spans="2:3" ht="12.75">
      <c r="B3441" s="142"/>
      <c r="C3441" s="142"/>
    </row>
    <row r="3442" spans="2:3" ht="12.75">
      <c r="B3442" s="142"/>
      <c r="C3442" s="142"/>
    </row>
    <row r="3443" spans="2:3" ht="12.75">
      <c r="B3443" s="142"/>
      <c r="C3443" s="142"/>
    </row>
    <row r="3444" spans="2:3" ht="12.75">
      <c r="B3444" s="142"/>
      <c r="C3444" s="142"/>
    </row>
    <row r="3445" spans="2:3" ht="12.75">
      <c r="B3445" s="142"/>
      <c r="C3445" s="142"/>
    </row>
    <row r="3446" spans="2:3" ht="12.75">
      <c r="B3446" s="142"/>
      <c r="C3446" s="142"/>
    </row>
    <row r="3447" spans="2:3" ht="12.75">
      <c r="B3447" s="142"/>
      <c r="C3447" s="142"/>
    </row>
    <row r="3448" spans="2:3" ht="12.75">
      <c r="B3448" s="142"/>
      <c r="C3448" s="142"/>
    </row>
    <row r="3449" spans="2:3" ht="12.75">
      <c r="B3449" s="142"/>
      <c r="C3449" s="142"/>
    </row>
    <row r="3450" spans="2:3" ht="12.75">
      <c r="B3450" s="142"/>
      <c r="C3450" s="142"/>
    </row>
    <row r="3451" spans="2:3" ht="12.75">
      <c r="B3451" s="142"/>
      <c r="C3451" s="142"/>
    </row>
    <row r="3452" spans="2:3" ht="12.75">
      <c r="B3452" s="142"/>
      <c r="C3452" s="142"/>
    </row>
    <row r="3453" spans="2:3" ht="12.75">
      <c r="B3453" s="142"/>
      <c r="C3453" s="142"/>
    </row>
    <row r="3454" spans="2:3" ht="12.75">
      <c r="B3454" s="142"/>
      <c r="C3454" s="142"/>
    </row>
    <row r="3455" spans="2:3" ht="12.75">
      <c r="B3455" s="142"/>
      <c r="C3455" s="142"/>
    </row>
    <row r="3456" spans="2:3" ht="12.75">
      <c r="B3456" s="142"/>
      <c r="C3456" s="142"/>
    </row>
    <row r="3457" spans="2:3" ht="12.75">
      <c r="B3457" s="142"/>
      <c r="C3457" s="142"/>
    </row>
    <row r="3458" spans="2:3" ht="12.75">
      <c r="B3458" s="142"/>
      <c r="C3458" s="142"/>
    </row>
    <row r="3459" spans="2:3" ht="12.75">
      <c r="B3459" s="142"/>
      <c r="C3459" s="142"/>
    </row>
    <row r="3460" spans="2:3" ht="12.75">
      <c r="B3460" s="142"/>
      <c r="C3460" s="142"/>
    </row>
    <row r="3461" spans="2:3" ht="12.75">
      <c r="B3461" s="142"/>
      <c r="C3461" s="142"/>
    </row>
    <row r="3462" spans="2:3" ht="12.75">
      <c r="B3462" s="142"/>
      <c r="C3462" s="142"/>
    </row>
    <row r="3463" spans="2:3" ht="12.75">
      <c r="B3463" s="142"/>
      <c r="C3463" s="142"/>
    </row>
    <row r="3464" spans="2:3" ht="12.75">
      <c r="B3464" s="142"/>
      <c r="C3464" s="142"/>
    </row>
    <row r="3465" spans="2:3" ht="12.75">
      <c r="B3465" s="142"/>
      <c r="C3465" s="142"/>
    </row>
    <row r="3466" spans="2:3" ht="12.75">
      <c r="B3466" s="142"/>
      <c r="C3466" s="142"/>
    </row>
    <row r="3467" spans="2:3" ht="12.75">
      <c r="B3467" s="142"/>
      <c r="C3467" s="142"/>
    </row>
    <row r="3468" spans="2:3" ht="12.75">
      <c r="B3468" s="142"/>
      <c r="C3468" s="142"/>
    </row>
    <row r="3469" spans="2:3" ht="12.75">
      <c r="B3469" s="142"/>
      <c r="C3469" s="142"/>
    </row>
    <row r="3470" spans="2:3" ht="12.75">
      <c r="B3470" s="142"/>
      <c r="C3470" s="142"/>
    </row>
    <row r="3471" spans="2:3" ht="12.75">
      <c r="B3471" s="142"/>
      <c r="C3471" s="142"/>
    </row>
    <row r="3472" spans="2:3" ht="12.75">
      <c r="B3472" s="142"/>
      <c r="C3472" s="142"/>
    </row>
    <row r="3473" spans="2:3" ht="12.75">
      <c r="B3473" s="142"/>
      <c r="C3473" s="142"/>
    </row>
    <row r="3474" spans="2:3" ht="12.75">
      <c r="B3474" s="142"/>
      <c r="C3474" s="142"/>
    </row>
    <row r="3475" spans="2:3" ht="12.75">
      <c r="B3475" s="142"/>
      <c r="C3475" s="142"/>
    </row>
    <row r="3476" spans="2:3" ht="12.75">
      <c r="B3476" s="142"/>
      <c r="C3476" s="142"/>
    </row>
    <row r="3477" spans="2:3" ht="12.75">
      <c r="B3477" s="142"/>
      <c r="C3477" s="142"/>
    </row>
    <row r="3478" spans="2:3" ht="12.75">
      <c r="B3478" s="142"/>
      <c r="C3478" s="142"/>
    </row>
    <row r="3479" spans="2:3" ht="12.75">
      <c r="B3479" s="142"/>
      <c r="C3479" s="142"/>
    </row>
    <row r="3480" spans="2:3" ht="12.75">
      <c r="B3480" s="142"/>
      <c r="C3480" s="142"/>
    </row>
    <row r="3481" spans="2:3" ht="12.75">
      <c r="B3481" s="142"/>
      <c r="C3481" s="142"/>
    </row>
    <row r="3482" spans="2:3" ht="12.75">
      <c r="B3482" s="142"/>
      <c r="C3482" s="142"/>
    </row>
    <row r="3483" spans="2:3" ht="12.75">
      <c r="B3483" s="142"/>
      <c r="C3483" s="142"/>
    </row>
    <row r="3484" spans="2:3" ht="12.75">
      <c r="B3484" s="142"/>
      <c r="C3484" s="142"/>
    </row>
    <row r="3485" spans="2:3" ht="12.75">
      <c r="B3485" s="142"/>
      <c r="C3485" s="142"/>
    </row>
    <row r="3486" spans="2:3" ht="12.75">
      <c r="B3486" s="142"/>
      <c r="C3486" s="142"/>
    </row>
    <row r="3487" spans="2:3" ht="12.75">
      <c r="B3487" s="142"/>
      <c r="C3487" s="142"/>
    </row>
    <row r="3488" spans="2:3" ht="12.75">
      <c r="B3488" s="142"/>
      <c r="C3488" s="142"/>
    </row>
    <row r="3489" spans="2:3" ht="12.75">
      <c r="B3489" s="142"/>
      <c r="C3489" s="142"/>
    </row>
    <row r="3490" spans="2:3" ht="12.75">
      <c r="B3490" s="142"/>
      <c r="C3490" s="142"/>
    </row>
    <row r="3491" spans="2:3" ht="12.75">
      <c r="B3491" s="142"/>
      <c r="C3491" s="142"/>
    </row>
    <row r="3492" spans="2:3" ht="12.75">
      <c r="B3492" s="142"/>
      <c r="C3492" s="142"/>
    </row>
    <row r="3493" spans="2:3" ht="12.75">
      <c r="B3493" s="142"/>
      <c r="C3493" s="142"/>
    </row>
    <row r="3494" spans="2:3" ht="12.75">
      <c r="B3494" s="142"/>
      <c r="C3494" s="142"/>
    </row>
    <row r="3495" spans="2:3" ht="12.75">
      <c r="B3495" s="142"/>
      <c r="C3495" s="142"/>
    </row>
    <row r="3496" spans="2:3" ht="12.75">
      <c r="B3496" s="142"/>
      <c r="C3496" s="142"/>
    </row>
    <row r="3497" spans="2:3" ht="12.75">
      <c r="B3497" s="142"/>
      <c r="C3497" s="142"/>
    </row>
    <row r="3498" spans="2:3" ht="12.75">
      <c r="B3498" s="142"/>
      <c r="C3498" s="142"/>
    </row>
    <row r="3499" spans="2:3" ht="12.75">
      <c r="B3499" s="142"/>
      <c r="C3499" s="142"/>
    </row>
    <row r="3500" spans="2:3" ht="12.75">
      <c r="B3500" s="142"/>
      <c r="C3500" s="142"/>
    </row>
    <row r="3501" spans="2:3" ht="12.75">
      <c r="B3501" s="142"/>
      <c r="C3501" s="142"/>
    </row>
    <row r="3502" spans="2:3" ht="12.75">
      <c r="B3502" s="142"/>
      <c r="C3502" s="142"/>
    </row>
    <row r="3503" spans="2:3" ht="12.75">
      <c r="B3503" s="142"/>
      <c r="C3503" s="142"/>
    </row>
    <row r="3504" spans="2:3" ht="12.75">
      <c r="B3504" s="142"/>
      <c r="C3504" s="142"/>
    </row>
    <row r="3505" spans="2:3" ht="12.75">
      <c r="B3505" s="142"/>
      <c r="C3505" s="142"/>
    </row>
    <row r="3506" spans="2:3" ht="12.75">
      <c r="B3506" s="142"/>
      <c r="C3506" s="142"/>
    </row>
    <row r="3507" spans="2:3" ht="12.75">
      <c r="B3507" s="142"/>
      <c r="C3507" s="142"/>
    </row>
    <row r="3508" spans="2:3" ht="12.75">
      <c r="B3508" s="142"/>
      <c r="C3508" s="142"/>
    </row>
    <row r="3509" spans="2:3" ht="12.75">
      <c r="B3509" s="142"/>
      <c r="C3509" s="142"/>
    </row>
    <row r="3510" spans="2:3" ht="12.75">
      <c r="B3510" s="142"/>
      <c r="C3510" s="142"/>
    </row>
    <row r="3511" spans="2:3" ht="12.75">
      <c r="B3511" s="142"/>
      <c r="C3511" s="142"/>
    </row>
    <row r="3512" spans="2:3" ht="12.75">
      <c r="B3512" s="142"/>
      <c r="C3512" s="142"/>
    </row>
    <row r="3513" spans="2:3" ht="12.75">
      <c r="B3513" s="142"/>
      <c r="C3513" s="142"/>
    </row>
    <row r="3514" spans="2:3" ht="12.75">
      <c r="B3514" s="142"/>
      <c r="C3514" s="142"/>
    </row>
    <row r="3515" spans="2:3" ht="12.75">
      <c r="B3515" s="142"/>
      <c r="C3515" s="142"/>
    </row>
    <row r="3516" spans="2:3" ht="12.75">
      <c r="B3516" s="142"/>
      <c r="C3516" s="142"/>
    </row>
    <row r="3517" spans="2:3" ht="12.75">
      <c r="B3517" s="142"/>
      <c r="C3517" s="142"/>
    </row>
    <row r="3518" spans="2:3" ht="12.75">
      <c r="B3518" s="142"/>
      <c r="C3518" s="142"/>
    </row>
    <row r="3519" spans="2:3" ht="12.75">
      <c r="B3519" s="142"/>
      <c r="C3519" s="142"/>
    </row>
    <row r="3520" spans="2:3" ht="12.75">
      <c r="B3520" s="142"/>
      <c r="C3520" s="142"/>
    </row>
    <row r="3521" spans="2:3" ht="12.75">
      <c r="B3521" s="142"/>
      <c r="C3521" s="142"/>
    </row>
    <row r="3522" spans="2:3" ht="12.75">
      <c r="B3522" s="142"/>
      <c r="C3522" s="142"/>
    </row>
    <row r="3523" spans="2:3" ht="12.75">
      <c r="B3523" s="142"/>
      <c r="C3523" s="142"/>
    </row>
    <row r="3524" spans="2:3" ht="12.75">
      <c r="B3524" s="142"/>
      <c r="C3524" s="142"/>
    </row>
    <row r="3525" spans="2:3" ht="12.75">
      <c r="B3525" s="142"/>
      <c r="C3525" s="142"/>
    </row>
    <row r="3526" spans="2:3" ht="12.75">
      <c r="B3526" s="142"/>
      <c r="C3526" s="142"/>
    </row>
    <row r="3527" spans="2:3" ht="12.75">
      <c r="B3527" s="142"/>
      <c r="C3527" s="142"/>
    </row>
    <row r="3528" spans="2:3" ht="12.75">
      <c r="B3528" s="142"/>
      <c r="C3528" s="142"/>
    </row>
    <row r="3529" spans="2:3" ht="12.75">
      <c r="B3529" s="142"/>
      <c r="C3529" s="142"/>
    </row>
    <row r="3530" spans="2:3" ht="12.75">
      <c r="B3530" s="142"/>
      <c r="C3530" s="142"/>
    </row>
    <row r="3531" spans="2:3" ht="12.75">
      <c r="B3531" s="142"/>
      <c r="C3531" s="142"/>
    </row>
    <row r="3532" spans="2:3" ht="12.75">
      <c r="B3532" s="142"/>
      <c r="C3532" s="142"/>
    </row>
    <row r="3533" spans="2:3" ht="12.75">
      <c r="B3533" s="142"/>
      <c r="C3533" s="142"/>
    </row>
    <row r="3534" spans="2:3" ht="12.75">
      <c r="B3534" s="142"/>
      <c r="C3534" s="142"/>
    </row>
    <row r="3535" spans="2:3" ht="12.75">
      <c r="B3535" s="142"/>
      <c r="C3535" s="142"/>
    </row>
    <row r="3536" spans="2:3" ht="12.75">
      <c r="B3536" s="142"/>
      <c r="C3536" s="142"/>
    </row>
    <row r="3537" spans="2:3" ht="12.75">
      <c r="B3537" s="142"/>
      <c r="C3537" s="142"/>
    </row>
    <row r="3538" spans="2:3" ht="12.75">
      <c r="B3538" s="142"/>
      <c r="C3538" s="142"/>
    </row>
    <row r="3539" spans="2:3" ht="12.75">
      <c r="B3539" s="142"/>
      <c r="C3539" s="142"/>
    </row>
    <row r="3540" spans="2:3" ht="12.75">
      <c r="B3540" s="142"/>
      <c r="C3540" s="142"/>
    </row>
    <row r="3541" spans="2:3" ht="12.75">
      <c r="B3541" s="142"/>
      <c r="C3541" s="142"/>
    </row>
    <row r="3542" spans="2:3" ht="12.75">
      <c r="B3542" s="142"/>
      <c r="C3542" s="142"/>
    </row>
    <row r="3543" spans="2:3" ht="12.75">
      <c r="B3543" s="142"/>
      <c r="C3543" s="142"/>
    </row>
    <row r="3544" spans="2:3" ht="12.75">
      <c r="B3544" s="142"/>
      <c r="C3544" s="142"/>
    </row>
    <row r="3545" spans="2:3" ht="12.75">
      <c r="B3545" s="142"/>
      <c r="C3545" s="142"/>
    </row>
    <row r="3546" spans="2:3" ht="12.75">
      <c r="B3546" s="142"/>
      <c r="C3546" s="142"/>
    </row>
    <row r="3547" spans="2:3" ht="12.75">
      <c r="B3547" s="142"/>
      <c r="C3547" s="142"/>
    </row>
    <row r="3548" spans="2:3" ht="12.75">
      <c r="B3548" s="142"/>
      <c r="C3548" s="142"/>
    </row>
    <row r="3549" spans="2:3" ht="12.75">
      <c r="B3549" s="142"/>
      <c r="C3549" s="142"/>
    </row>
    <row r="3550" spans="2:3" ht="12.75">
      <c r="B3550" s="142"/>
      <c r="C3550" s="142"/>
    </row>
    <row r="3551" spans="2:3" ht="12.75">
      <c r="B3551" s="142"/>
      <c r="C3551" s="142"/>
    </row>
    <row r="3552" spans="2:3" ht="12.75">
      <c r="B3552" s="142"/>
      <c r="C3552" s="142"/>
    </row>
    <row r="3553" spans="2:3" ht="12.75">
      <c r="B3553" s="142"/>
      <c r="C3553" s="142"/>
    </row>
    <row r="3554" spans="2:3" ht="12.75">
      <c r="B3554" s="142"/>
      <c r="C3554" s="142"/>
    </row>
    <row r="3555" spans="2:3" ht="12.75">
      <c r="B3555" s="142"/>
      <c r="C3555" s="142"/>
    </row>
    <row r="3556" spans="2:3" ht="12.75">
      <c r="B3556" s="142"/>
      <c r="C3556" s="142"/>
    </row>
    <row r="3557" spans="2:3" ht="12.75">
      <c r="B3557" s="142"/>
      <c r="C3557" s="142"/>
    </row>
    <row r="3558" spans="2:3" ht="12.75">
      <c r="B3558" s="142"/>
      <c r="C3558" s="142"/>
    </row>
    <row r="3559" spans="2:3" ht="12.75">
      <c r="B3559" s="142"/>
      <c r="C3559" s="142"/>
    </row>
    <row r="3560" spans="2:3" ht="12.75">
      <c r="B3560" s="142"/>
      <c r="C3560" s="142"/>
    </row>
    <row r="3561" spans="2:3" ht="12.75">
      <c r="B3561" s="142"/>
      <c r="C3561" s="142"/>
    </row>
    <row r="3562" spans="2:3" ht="12.75">
      <c r="B3562" s="142"/>
      <c r="C3562" s="142"/>
    </row>
    <row r="3563" spans="2:3" ht="12.75">
      <c r="B3563" s="142"/>
      <c r="C3563" s="142"/>
    </row>
    <row r="3564" spans="2:3" ht="12.75">
      <c r="B3564" s="142"/>
      <c r="C3564" s="142"/>
    </row>
    <row r="3565" spans="2:3" ht="12.75">
      <c r="B3565" s="142"/>
      <c r="C3565" s="142"/>
    </row>
    <row r="3566" spans="2:3" ht="12.75">
      <c r="B3566" s="142"/>
      <c r="C3566" s="142"/>
    </row>
    <row r="3567" spans="2:3" ht="12.75">
      <c r="B3567" s="142"/>
      <c r="C3567" s="142"/>
    </row>
    <row r="3568" spans="2:3" ht="12.75">
      <c r="B3568" s="142"/>
      <c r="C3568" s="142"/>
    </row>
    <row r="3569" spans="2:3" ht="12.75">
      <c r="B3569" s="142"/>
      <c r="C3569" s="142"/>
    </row>
    <row r="3570" spans="2:3" ht="12.75">
      <c r="B3570" s="142"/>
      <c r="C3570" s="142"/>
    </row>
    <row r="3571" spans="2:3" ht="12.75">
      <c r="B3571" s="142"/>
      <c r="C3571" s="142"/>
    </row>
    <row r="3572" spans="2:3" ht="12.75">
      <c r="B3572" s="142"/>
      <c r="C3572" s="142"/>
    </row>
    <row r="3573" spans="2:3" ht="12.75">
      <c r="B3573" s="142"/>
      <c r="C3573" s="142"/>
    </row>
    <row r="3574" spans="2:3" ht="12.75">
      <c r="B3574" s="142"/>
      <c r="C3574" s="142"/>
    </row>
    <row r="3575" spans="2:3" ht="12.75">
      <c r="B3575" s="142"/>
      <c r="C3575" s="142"/>
    </row>
    <row r="3576" spans="2:3" ht="12.75">
      <c r="B3576" s="142"/>
      <c r="C3576" s="142"/>
    </row>
    <row r="3577" spans="2:3" ht="12.75">
      <c r="B3577" s="142"/>
      <c r="C3577" s="142"/>
    </row>
    <row r="3578" spans="2:3" ht="12.75">
      <c r="B3578" s="142"/>
      <c r="C3578" s="142"/>
    </row>
    <row r="3579" spans="2:3" ht="12.75">
      <c r="B3579" s="142"/>
      <c r="C3579" s="142"/>
    </row>
    <row r="3580" spans="2:3" ht="12.75">
      <c r="B3580" s="142"/>
      <c r="C3580" s="142"/>
    </row>
    <row r="3581" spans="2:3" ht="12.75">
      <c r="B3581" s="142"/>
      <c r="C3581" s="142"/>
    </row>
    <row r="3582" spans="2:3" ht="12.75">
      <c r="B3582" s="142"/>
      <c r="C3582" s="142"/>
    </row>
    <row r="3583" spans="2:3" ht="12.75">
      <c r="B3583" s="142"/>
      <c r="C3583" s="142"/>
    </row>
    <row r="3584" spans="2:3" ht="12.75">
      <c r="B3584" s="142"/>
      <c r="C3584" s="142"/>
    </row>
    <row r="3585" spans="2:3" ht="12.75">
      <c r="B3585" s="142"/>
      <c r="C3585" s="142"/>
    </row>
    <row r="3586" spans="2:3" ht="12.75">
      <c r="B3586" s="142"/>
      <c r="C3586" s="142"/>
    </row>
    <row r="3587" spans="2:3" ht="12.75">
      <c r="B3587" s="142"/>
      <c r="C3587" s="142"/>
    </row>
    <row r="3588" spans="2:3" ht="12.75">
      <c r="B3588" s="142"/>
      <c r="C3588" s="142"/>
    </row>
    <row r="3589" spans="2:3" ht="12.75">
      <c r="B3589" s="142"/>
      <c r="C3589" s="142"/>
    </row>
    <row r="3590" spans="2:3" ht="12.75">
      <c r="B3590" s="142"/>
      <c r="C3590" s="142"/>
    </row>
    <row r="3591" spans="2:3" ht="12.75">
      <c r="B3591" s="142"/>
      <c r="C3591" s="142"/>
    </row>
    <row r="3592" spans="2:3" ht="12.75">
      <c r="B3592" s="142"/>
      <c r="C3592" s="142"/>
    </row>
    <row r="3593" spans="2:3" ht="12.75">
      <c r="B3593" s="142"/>
      <c r="C3593" s="142"/>
    </row>
    <row r="3594" spans="2:3" ht="12.75">
      <c r="B3594" s="142"/>
      <c r="C3594" s="142"/>
    </row>
    <row r="3595" spans="2:3" ht="12.75">
      <c r="B3595" s="142"/>
      <c r="C3595" s="142"/>
    </row>
    <row r="3596" spans="2:3" ht="12.75">
      <c r="B3596" s="142"/>
      <c r="C3596" s="142"/>
    </row>
    <row r="3597" spans="2:3" ht="12.75">
      <c r="B3597" s="142"/>
      <c r="C3597" s="142"/>
    </row>
    <row r="3598" spans="2:3" ht="12.75">
      <c r="B3598" s="142"/>
      <c r="C3598" s="142"/>
    </row>
    <row r="3599" spans="2:3" ht="12.75">
      <c r="B3599" s="142"/>
      <c r="C3599" s="142"/>
    </row>
    <row r="3600" spans="2:3" ht="12.75">
      <c r="B3600" s="142"/>
      <c r="C3600" s="142"/>
    </row>
    <row r="3601" spans="2:3" ht="12.75">
      <c r="B3601" s="142"/>
      <c r="C3601" s="142"/>
    </row>
    <row r="3602" spans="2:3" ht="12.75">
      <c r="B3602" s="142"/>
      <c r="C3602" s="142"/>
    </row>
    <row r="3603" spans="2:3" ht="12.75">
      <c r="B3603" s="142"/>
      <c r="C3603" s="142"/>
    </row>
    <row r="3604" spans="2:3" ht="12.75">
      <c r="B3604" s="142"/>
      <c r="C3604" s="142"/>
    </row>
    <row r="3605" spans="2:3" ht="12.75">
      <c r="B3605" s="142"/>
      <c r="C3605" s="142"/>
    </row>
    <row r="3606" spans="2:3" ht="12.75">
      <c r="B3606" s="142"/>
      <c r="C3606" s="142"/>
    </row>
    <row r="3607" spans="2:3" ht="12.75">
      <c r="B3607" s="142"/>
      <c r="C3607" s="142"/>
    </row>
    <row r="3608" spans="2:3" ht="12.75">
      <c r="B3608" s="142"/>
      <c r="C3608" s="142"/>
    </row>
    <row r="3609" spans="2:3" ht="12.75">
      <c r="B3609" s="142"/>
      <c r="C3609" s="142"/>
    </row>
    <row r="3610" spans="2:3" ht="12.75">
      <c r="B3610" s="142"/>
      <c r="C3610" s="142"/>
    </row>
    <row r="3611" spans="2:3" ht="12.75">
      <c r="B3611" s="142"/>
      <c r="C3611" s="142"/>
    </row>
    <row r="3612" spans="2:3" ht="12.75">
      <c r="B3612" s="142"/>
      <c r="C3612" s="142"/>
    </row>
    <row r="3613" spans="2:3" ht="12.75">
      <c r="B3613" s="142"/>
      <c r="C3613" s="142"/>
    </row>
    <row r="3614" spans="2:3" ht="12.75">
      <c r="B3614" s="142"/>
      <c r="C3614" s="142"/>
    </row>
    <row r="3615" spans="2:3" ht="12.75">
      <c r="B3615" s="142"/>
      <c r="C3615" s="142"/>
    </row>
    <row r="3616" spans="2:3" ht="12.75">
      <c r="B3616" s="142"/>
      <c r="C3616" s="142"/>
    </row>
    <row r="3617" spans="2:3" ht="12.75">
      <c r="B3617" s="142"/>
      <c r="C3617" s="142"/>
    </row>
    <row r="3618" spans="2:3" ht="12.75">
      <c r="B3618" s="142"/>
      <c r="C3618" s="142"/>
    </row>
    <row r="3619" spans="2:3" ht="12.75">
      <c r="B3619" s="142"/>
      <c r="C3619" s="142"/>
    </row>
    <row r="3620" spans="2:3" ht="12.75">
      <c r="B3620" s="142"/>
      <c r="C3620" s="142"/>
    </row>
    <row r="3621" spans="2:3" ht="12.75">
      <c r="B3621" s="142"/>
      <c r="C3621" s="142"/>
    </row>
    <row r="3622" spans="2:3" ht="12.75">
      <c r="B3622" s="142"/>
      <c r="C3622" s="142"/>
    </row>
    <row r="3623" spans="2:3" ht="12.75">
      <c r="B3623" s="142"/>
      <c r="C3623" s="142"/>
    </row>
    <row r="3624" spans="2:3" ht="12.75">
      <c r="B3624" s="142"/>
      <c r="C3624" s="142"/>
    </row>
    <row r="3625" spans="2:3" ht="12.75">
      <c r="B3625" s="142"/>
      <c r="C3625" s="142"/>
    </row>
    <row r="3626" spans="2:3" ht="12.75">
      <c r="B3626" s="142"/>
      <c r="C3626" s="142"/>
    </row>
    <row r="3627" spans="2:3" ht="12.75">
      <c r="B3627" s="142"/>
      <c r="C3627" s="142"/>
    </row>
    <row r="3628" spans="2:3" ht="12.75">
      <c r="B3628" s="142"/>
      <c r="C3628" s="142"/>
    </row>
    <row r="3629" spans="2:3" ht="12.75">
      <c r="B3629" s="142"/>
      <c r="C3629" s="142"/>
    </row>
    <row r="3630" spans="2:3" ht="12.75">
      <c r="B3630" s="142"/>
      <c r="C3630" s="142"/>
    </row>
    <row r="3631" spans="2:3" ht="12.75">
      <c r="B3631" s="142"/>
      <c r="C3631" s="142"/>
    </row>
    <row r="3632" spans="2:3" ht="12.75">
      <c r="B3632" s="142"/>
      <c r="C3632" s="142"/>
    </row>
    <row r="3633" spans="2:3" ht="12.75">
      <c r="B3633" s="142"/>
      <c r="C3633" s="142"/>
    </row>
    <row r="3634" spans="2:3" ht="12.75">
      <c r="B3634" s="142"/>
      <c r="C3634" s="142"/>
    </row>
    <row r="3635" spans="2:3" ht="12.75">
      <c r="B3635" s="142"/>
      <c r="C3635" s="142"/>
    </row>
    <row r="3636" spans="2:3" ht="12.75">
      <c r="B3636" s="142"/>
      <c r="C3636" s="142"/>
    </row>
    <row r="3637" spans="2:3" ht="12.75">
      <c r="B3637" s="142"/>
      <c r="C3637" s="142"/>
    </row>
    <row r="3638" spans="2:3" ht="12.75">
      <c r="B3638" s="142"/>
      <c r="C3638" s="142"/>
    </row>
    <row r="3639" spans="2:3" ht="12.75">
      <c r="B3639" s="142"/>
      <c r="C3639" s="142"/>
    </row>
    <row r="3640" spans="2:3" ht="12.75">
      <c r="B3640" s="142"/>
      <c r="C3640" s="142"/>
    </row>
    <row r="3641" spans="2:3" ht="12.75">
      <c r="B3641" s="142"/>
      <c r="C3641" s="142"/>
    </row>
    <row r="3642" spans="2:3" ht="12.75">
      <c r="B3642" s="142"/>
      <c r="C3642" s="142"/>
    </row>
    <row r="3643" spans="2:3" ht="12.75">
      <c r="B3643" s="142"/>
      <c r="C3643" s="142"/>
    </row>
    <row r="3644" spans="2:3" ht="12.75">
      <c r="B3644" s="142"/>
      <c r="C3644" s="142"/>
    </row>
    <row r="3645" spans="2:3" ht="12.75">
      <c r="B3645" s="142"/>
      <c r="C3645" s="142"/>
    </row>
    <row r="3646" spans="2:3" ht="12.75">
      <c r="B3646" s="142"/>
      <c r="C3646" s="142"/>
    </row>
    <row r="3647" spans="2:3" ht="12.75">
      <c r="B3647" s="142"/>
      <c r="C3647" s="142"/>
    </row>
    <row r="3648" spans="2:3" ht="12.75">
      <c r="B3648" s="142"/>
      <c r="C3648" s="142"/>
    </row>
    <row r="3649" spans="2:3" ht="12.75">
      <c r="B3649" s="142"/>
      <c r="C3649" s="142"/>
    </row>
    <row r="3650" spans="2:3" ht="12.75">
      <c r="B3650" s="142"/>
      <c r="C3650" s="142"/>
    </row>
    <row r="3651" spans="2:3" ht="12.75">
      <c r="B3651" s="142"/>
      <c r="C3651" s="142"/>
    </row>
    <row r="3652" spans="2:3" ht="12.75">
      <c r="B3652" s="142"/>
      <c r="C3652" s="142"/>
    </row>
    <row r="3653" spans="2:3" ht="12.75">
      <c r="B3653" s="142"/>
      <c r="C3653" s="142"/>
    </row>
    <row r="3654" spans="2:3" ht="12.75">
      <c r="B3654" s="142"/>
      <c r="C3654" s="142"/>
    </row>
    <row r="3655" spans="2:3" ht="12.75">
      <c r="B3655" s="142"/>
      <c r="C3655" s="142"/>
    </row>
    <row r="3656" spans="2:3" ht="12.75">
      <c r="B3656" s="142"/>
      <c r="C3656" s="142"/>
    </row>
    <row r="3657" spans="2:3" ht="12.75">
      <c r="B3657" s="142"/>
      <c r="C3657" s="142"/>
    </row>
    <row r="3658" spans="2:3" ht="12.75">
      <c r="B3658" s="142"/>
      <c r="C3658" s="142"/>
    </row>
    <row r="3659" spans="2:3" ht="12.75">
      <c r="B3659" s="142"/>
      <c r="C3659" s="142"/>
    </row>
    <row r="3660" spans="2:3" ht="12.75">
      <c r="B3660" s="142"/>
      <c r="C3660" s="142"/>
    </row>
    <row r="3661" spans="2:3" ht="12.75">
      <c r="B3661" s="142"/>
      <c r="C3661" s="142"/>
    </row>
    <row r="3662" spans="2:3" ht="12.75">
      <c r="B3662" s="142"/>
      <c r="C3662" s="142"/>
    </row>
    <row r="3663" spans="2:3" ht="12.75">
      <c r="B3663" s="142"/>
      <c r="C3663" s="142"/>
    </row>
    <row r="3664" spans="2:3" ht="12.75">
      <c r="B3664" s="142"/>
      <c r="C3664" s="142"/>
    </row>
    <row r="3665" spans="2:3" ht="12.75">
      <c r="B3665" s="142"/>
      <c r="C3665" s="142"/>
    </row>
    <row r="3666" spans="2:3" ht="12.75">
      <c r="B3666" s="142"/>
      <c r="C3666" s="142"/>
    </row>
    <row r="3667" spans="2:3" ht="12.75">
      <c r="B3667" s="142"/>
      <c r="C3667" s="142"/>
    </row>
    <row r="3668" spans="2:3" ht="12.75">
      <c r="B3668" s="142"/>
      <c r="C3668" s="142"/>
    </row>
    <row r="3669" spans="2:3" ht="12.75">
      <c r="B3669" s="142"/>
      <c r="C3669" s="142"/>
    </row>
    <row r="3670" spans="2:3" ht="12.75">
      <c r="B3670" s="142"/>
      <c r="C3670" s="142"/>
    </row>
    <row r="3671" spans="2:3" ht="12.75">
      <c r="B3671" s="142"/>
      <c r="C3671" s="142"/>
    </row>
    <row r="3672" spans="2:3" ht="12.75">
      <c r="B3672" s="142"/>
      <c r="C3672" s="142"/>
    </row>
    <row r="3673" spans="2:3" ht="12.75">
      <c r="B3673" s="142"/>
      <c r="C3673" s="142"/>
    </row>
    <row r="3674" spans="2:3" ht="12.75">
      <c r="B3674" s="142"/>
      <c r="C3674" s="142"/>
    </row>
    <row r="3675" spans="2:3" ht="12.75">
      <c r="B3675" s="142"/>
      <c r="C3675" s="142"/>
    </row>
    <row r="3676" spans="2:3" ht="12.75">
      <c r="B3676" s="142"/>
      <c r="C3676" s="142"/>
    </row>
    <row r="3677" spans="2:3" ht="12.75">
      <c r="B3677" s="142"/>
      <c r="C3677" s="142"/>
    </row>
    <row r="3678" spans="2:3" ht="12.75">
      <c r="B3678" s="142"/>
      <c r="C3678" s="142"/>
    </row>
    <row r="3679" spans="2:3" ht="12.75">
      <c r="B3679" s="142"/>
      <c r="C3679" s="142"/>
    </row>
    <row r="3680" spans="2:3" ht="12.75">
      <c r="B3680" s="142"/>
      <c r="C3680" s="142"/>
    </row>
    <row r="3681" spans="2:3" ht="12.75">
      <c r="B3681" s="142"/>
      <c r="C3681" s="142"/>
    </row>
    <row r="3682" spans="2:3" ht="12.75">
      <c r="B3682" s="142"/>
      <c r="C3682" s="142"/>
    </row>
    <row r="3683" spans="2:3" ht="12.75">
      <c r="B3683" s="142"/>
      <c r="C3683" s="142"/>
    </row>
    <row r="3684" spans="2:3" ht="12.75">
      <c r="B3684" s="142"/>
      <c r="C3684" s="142"/>
    </row>
    <row r="3685" spans="2:3" ht="12.75">
      <c r="B3685" s="142"/>
      <c r="C3685" s="142"/>
    </row>
    <row r="3686" spans="2:3" ht="12.75">
      <c r="B3686" s="142"/>
      <c r="C3686" s="142"/>
    </row>
    <row r="3687" spans="2:3" ht="12.75">
      <c r="B3687" s="142"/>
      <c r="C3687" s="142"/>
    </row>
    <row r="3688" spans="2:3" ht="12.75">
      <c r="B3688" s="142"/>
      <c r="C3688" s="142"/>
    </row>
    <row r="3689" spans="2:3" ht="12.75">
      <c r="B3689" s="142"/>
      <c r="C3689" s="142"/>
    </row>
    <row r="3690" spans="2:3" ht="12.75">
      <c r="B3690" s="142"/>
      <c r="C3690" s="142"/>
    </row>
    <row r="3691" spans="2:3" ht="12.75">
      <c r="B3691" s="142"/>
      <c r="C3691" s="142"/>
    </row>
    <row r="3692" spans="2:3" ht="12.75">
      <c r="B3692" s="142"/>
      <c r="C3692" s="142"/>
    </row>
    <row r="3693" spans="2:3" ht="12.75">
      <c r="B3693" s="142"/>
      <c r="C3693" s="142"/>
    </row>
    <row r="3694" spans="2:3" ht="12.75">
      <c r="B3694" s="142"/>
      <c r="C3694" s="142"/>
    </row>
    <row r="3695" spans="2:3" ht="12.75">
      <c r="B3695" s="142"/>
      <c r="C3695" s="142"/>
    </row>
    <row r="3696" spans="2:3" ht="12.75">
      <c r="B3696" s="142"/>
      <c r="C3696" s="142"/>
    </row>
    <row r="3697" spans="2:3" ht="12.75">
      <c r="B3697" s="142"/>
      <c r="C3697" s="142"/>
    </row>
    <row r="3698" spans="2:3" ht="12.75">
      <c r="B3698" s="142"/>
      <c r="C3698" s="142"/>
    </row>
    <row r="3699" spans="2:3" ht="12.75">
      <c r="B3699" s="142"/>
      <c r="C3699" s="142"/>
    </row>
    <row r="3700" spans="2:3" ht="12.75">
      <c r="B3700" s="142"/>
      <c r="C3700" s="142"/>
    </row>
    <row r="3701" spans="2:3" ht="12.75">
      <c r="B3701" s="142"/>
      <c r="C3701" s="142"/>
    </row>
    <row r="3702" spans="2:3" ht="12.75">
      <c r="B3702" s="142"/>
      <c r="C3702" s="142"/>
    </row>
    <row r="3703" spans="2:3" ht="12.75">
      <c r="B3703" s="142"/>
      <c r="C3703" s="142"/>
    </row>
    <row r="3704" spans="2:3" ht="12.75">
      <c r="B3704" s="142"/>
      <c r="C3704" s="142"/>
    </row>
    <row r="3705" spans="2:3" ht="12.75">
      <c r="B3705" s="142"/>
      <c r="C3705" s="142"/>
    </row>
    <row r="3706" spans="2:3" ht="12.75">
      <c r="B3706" s="142"/>
      <c r="C3706" s="142"/>
    </row>
    <row r="3707" spans="2:3" ht="12.75">
      <c r="B3707" s="142"/>
      <c r="C3707" s="142"/>
    </row>
    <row r="3708" spans="2:3" ht="12.75">
      <c r="B3708" s="142"/>
      <c r="C3708" s="142"/>
    </row>
    <row r="3709" spans="2:3" ht="12.75">
      <c r="B3709" s="142"/>
      <c r="C3709" s="142"/>
    </row>
    <row r="3710" spans="2:3" ht="12.75">
      <c r="B3710" s="142"/>
      <c r="C3710" s="142"/>
    </row>
    <row r="3711" spans="2:3" ht="12.75">
      <c r="B3711" s="142"/>
      <c r="C3711" s="142"/>
    </row>
    <row r="3712" spans="2:3" ht="12.75">
      <c r="B3712" s="142"/>
      <c r="C3712" s="142"/>
    </row>
    <row r="3713" spans="2:3" ht="12.75">
      <c r="B3713" s="142"/>
      <c r="C3713" s="142"/>
    </row>
    <row r="3714" spans="2:3" ht="12.75">
      <c r="B3714" s="142"/>
      <c r="C3714" s="142"/>
    </row>
    <row r="3715" spans="2:3" ht="12.75">
      <c r="B3715" s="142"/>
      <c r="C3715" s="142"/>
    </row>
    <row r="3716" spans="2:3" ht="12.75">
      <c r="B3716" s="142"/>
      <c r="C3716" s="142"/>
    </row>
    <row r="3717" spans="2:3" ht="12.75">
      <c r="B3717" s="142"/>
      <c r="C3717" s="142"/>
    </row>
    <row r="3718" spans="2:3" ht="12.75">
      <c r="B3718" s="142"/>
      <c r="C3718" s="142"/>
    </row>
    <row r="3719" spans="2:3" ht="12.75">
      <c r="B3719" s="142"/>
      <c r="C3719" s="142"/>
    </row>
    <row r="3720" spans="2:3" ht="12.75">
      <c r="B3720" s="142"/>
      <c r="C3720" s="142"/>
    </row>
    <row r="3721" spans="2:3" ht="12.75">
      <c r="B3721" s="142"/>
      <c r="C3721" s="142"/>
    </row>
    <row r="3722" spans="2:3" ht="12.75">
      <c r="B3722" s="142"/>
      <c r="C3722" s="142"/>
    </row>
    <row r="3723" spans="2:3" ht="12.75">
      <c r="B3723" s="142"/>
      <c r="C3723" s="142"/>
    </row>
    <row r="3724" spans="2:3" ht="12.75">
      <c r="B3724" s="142"/>
      <c r="C3724" s="142"/>
    </row>
    <row r="3725" spans="2:3" ht="12.75">
      <c r="B3725" s="142"/>
      <c r="C3725" s="142"/>
    </row>
    <row r="3726" spans="2:3" ht="12.75">
      <c r="B3726" s="142"/>
      <c r="C3726" s="142"/>
    </row>
    <row r="3727" spans="2:3" ht="12.75">
      <c r="B3727" s="142"/>
      <c r="C3727" s="142"/>
    </row>
    <row r="3728" spans="2:3" ht="12.75">
      <c r="B3728" s="142"/>
      <c r="C3728" s="142"/>
    </row>
    <row r="3729" spans="2:3" ht="12.75">
      <c r="B3729" s="142"/>
      <c r="C3729" s="142"/>
    </row>
    <row r="3730" spans="2:3" ht="12.75">
      <c r="B3730" s="142"/>
      <c r="C3730" s="142"/>
    </row>
    <row r="3731" spans="2:3" ht="12.75">
      <c r="B3731" s="142"/>
      <c r="C3731" s="142"/>
    </row>
    <row r="3732" spans="2:3" ht="12.75">
      <c r="B3732" s="142"/>
      <c r="C3732" s="142"/>
    </row>
    <row r="3733" spans="2:3" ht="12.75">
      <c r="B3733" s="142"/>
      <c r="C3733" s="142"/>
    </row>
    <row r="3734" spans="2:3" ht="12.75">
      <c r="B3734" s="142"/>
      <c r="C3734" s="142"/>
    </row>
    <row r="3735" spans="2:3" ht="12.75">
      <c r="B3735" s="142"/>
      <c r="C3735" s="142"/>
    </row>
    <row r="3736" spans="2:3" ht="12.75">
      <c r="B3736" s="142"/>
      <c r="C3736" s="142"/>
    </row>
    <row r="3737" spans="2:3" ht="12.75">
      <c r="B3737" s="142"/>
      <c r="C3737" s="142"/>
    </row>
    <row r="3738" spans="2:3" ht="12.75">
      <c r="B3738" s="142"/>
      <c r="C3738" s="142"/>
    </row>
    <row r="3739" spans="2:3" ht="12.75">
      <c r="B3739" s="142"/>
      <c r="C3739" s="142"/>
    </row>
    <row r="3740" spans="2:3" ht="12.75">
      <c r="B3740" s="142"/>
      <c r="C3740" s="142"/>
    </row>
    <row r="3741" spans="2:3" ht="12.75">
      <c r="B3741" s="142"/>
      <c r="C3741" s="142"/>
    </row>
    <row r="3742" spans="2:3" ht="12.75">
      <c r="B3742" s="142"/>
      <c r="C3742" s="142"/>
    </row>
    <row r="3743" spans="2:3" ht="12.75">
      <c r="B3743" s="142"/>
      <c r="C3743" s="142"/>
    </row>
    <row r="3744" spans="2:3" ht="12.75">
      <c r="B3744" s="142"/>
      <c r="C3744" s="142"/>
    </row>
    <row r="3745" spans="2:3" ht="12.75">
      <c r="B3745" s="142"/>
      <c r="C3745" s="142"/>
    </row>
    <row r="3746" spans="2:3" ht="12.75">
      <c r="B3746" s="142"/>
      <c r="C3746" s="142"/>
    </row>
    <row r="3747" spans="2:3" ht="12.75">
      <c r="B3747" s="142"/>
      <c r="C3747" s="142"/>
    </row>
    <row r="3748" spans="2:3" ht="12.75">
      <c r="B3748" s="142"/>
      <c r="C3748" s="142"/>
    </row>
    <row r="3749" spans="2:3" ht="12.75">
      <c r="B3749" s="142"/>
      <c r="C3749" s="142"/>
    </row>
    <row r="3750" spans="2:3" ht="12.75">
      <c r="B3750" s="142"/>
      <c r="C3750" s="142"/>
    </row>
    <row r="3751" spans="2:3" ht="12.75">
      <c r="B3751" s="142"/>
      <c r="C3751" s="142"/>
    </row>
    <row r="3752" spans="2:3" ht="12.75">
      <c r="B3752" s="142"/>
      <c r="C3752" s="142"/>
    </row>
    <row r="3753" spans="2:3" ht="12.75">
      <c r="B3753" s="142"/>
      <c r="C3753" s="142"/>
    </row>
    <row r="3754" spans="2:3" ht="12.75">
      <c r="B3754" s="142"/>
      <c r="C3754" s="142"/>
    </row>
    <row r="3755" spans="2:3" ht="12.75">
      <c r="B3755" s="142"/>
      <c r="C3755" s="142"/>
    </row>
    <row r="3756" spans="2:3" ht="12.75">
      <c r="B3756" s="142"/>
      <c r="C3756" s="142"/>
    </row>
    <row r="3757" spans="2:3" ht="12.75">
      <c r="B3757" s="142"/>
      <c r="C3757" s="142"/>
    </row>
    <row r="3758" spans="2:3" ht="12.75">
      <c r="B3758" s="142"/>
      <c r="C3758" s="142"/>
    </row>
    <row r="3759" spans="2:3" ht="12.75">
      <c r="B3759" s="142"/>
      <c r="C3759" s="142"/>
    </row>
    <row r="3760" spans="2:3" ht="12.75">
      <c r="B3760" s="142"/>
      <c r="C3760" s="142"/>
    </row>
    <row r="3761" spans="2:3" ht="12.75">
      <c r="B3761" s="142"/>
      <c r="C3761" s="142"/>
    </row>
    <row r="3762" spans="2:3" ht="12.75">
      <c r="B3762" s="142"/>
      <c r="C3762" s="142"/>
    </row>
    <row r="3763" spans="2:3" ht="12.75">
      <c r="B3763" s="142"/>
      <c r="C3763" s="142"/>
    </row>
    <row r="3764" spans="2:3" ht="12.75">
      <c r="B3764" s="142"/>
      <c r="C3764" s="142"/>
    </row>
    <row r="3765" spans="2:3" ht="12.75">
      <c r="B3765" s="142"/>
      <c r="C3765" s="142"/>
    </row>
    <row r="3766" spans="2:3" ht="12.75">
      <c r="B3766" s="142"/>
      <c r="C3766" s="142"/>
    </row>
    <row r="3767" spans="2:3" ht="12.75">
      <c r="B3767" s="142"/>
      <c r="C3767" s="142"/>
    </row>
    <row r="3768" spans="2:3" ht="12.75">
      <c r="B3768" s="142"/>
      <c r="C3768" s="142"/>
    </row>
    <row r="3769" spans="2:3" ht="12.75">
      <c r="B3769" s="142"/>
      <c r="C3769" s="142"/>
    </row>
    <row r="3770" spans="2:3" ht="12.75">
      <c r="B3770" s="142"/>
      <c r="C3770" s="142"/>
    </row>
    <row r="3771" spans="2:3" ht="12.75">
      <c r="B3771" s="142"/>
      <c r="C3771" s="142"/>
    </row>
    <row r="3772" spans="2:3" ht="12.75">
      <c r="B3772" s="142"/>
      <c r="C3772" s="142"/>
    </row>
    <row r="3773" spans="2:3" ht="12.75">
      <c r="B3773" s="142"/>
      <c r="C3773" s="142"/>
    </row>
    <row r="3774" spans="2:3" ht="12.75">
      <c r="B3774" s="142"/>
      <c r="C3774" s="142"/>
    </row>
    <row r="3775" spans="2:3" ht="12.75">
      <c r="B3775" s="142"/>
      <c r="C3775" s="142"/>
    </row>
    <row r="3776" spans="2:3" ht="12.75">
      <c r="B3776" s="142"/>
      <c r="C3776" s="142"/>
    </row>
    <row r="3777" spans="2:3" ht="12.75">
      <c r="B3777" s="142"/>
      <c r="C3777" s="142"/>
    </row>
    <row r="3778" spans="2:3" ht="12.75">
      <c r="B3778" s="142"/>
      <c r="C3778" s="142"/>
    </row>
    <row r="3779" spans="2:3" ht="12.75">
      <c r="B3779" s="142"/>
      <c r="C3779" s="142"/>
    </row>
    <row r="3780" spans="2:3" ht="12.75">
      <c r="B3780" s="142"/>
      <c r="C3780" s="142"/>
    </row>
    <row r="3781" spans="2:3" ht="12.75">
      <c r="B3781" s="142"/>
      <c r="C3781" s="142"/>
    </row>
    <row r="3782" spans="2:3" ht="12.75">
      <c r="B3782" s="142"/>
      <c r="C3782" s="142"/>
    </row>
    <row r="3783" spans="2:3" ht="12.75">
      <c r="B3783" s="142"/>
      <c r="C3783" s="142"/>
    </row>
    <row r="3784" spans="2:3" ht="12.75">
      <c r="B3784" s="142"/>
      <c r="C3784" s="142"/>
    </row>
    <row r="3785" spans="2:3" ht="12.75">
      <c r="B3785" s="142"/>
      <c r="C3785" s="142"/>
    </row>
    <row r="3786" spans="2:3" ht="12.75">
      <c r="B3786" s="142"/>
      <c r="C3786" s="142"/>
    </row>
    <row r="3787" spans="2:3" ht="12.75">
      <c r="B3787" s="142"/>
      <c r="C3787" s="142"/>
    </row>
    <row r="3788" spans="2:3" ht="12.75">
      <c r="B3788" s="142"/>
      <c r="C3788" s="142"/>
    </row>
    <row r="3789" spans="2:3" ht="12.75">
      <c r="B3789" s="142"/>
      <c r="C3789" s="142"/>
    </row>
    <row r="3790" spans="2:3" ht="12.75">
      <c r="B3790" s="142"/>
      <c r="C3790" s="142"/>
    </row>
    <row r="3791" spans="2:3" ht="12.75">
      <c r="B3791" s="142"/>
      <c r="C3791" s="142"/>
    </row>
    <row r="3792" spans="2:3" ht="12.75">
      <c r="B3792" s="142"/>
      <c r="C3792" s="142"/>
    </row>
    <row r="3793" spans="2:3" ht="12.75">
      <c r="B3793" s="142"/>
      <c r="C3793" s="142"/>
    </row>
    <row r="3794" spans="2:3" ht="12.75">
      <c r="B3794" s="142"/>
      <c r="C3794" s="142"/>
    </row>
    <row r="3795" spans="2:3" ht="12.75">
      <c r="B3795" s="142"/>
      <c r="C3795" s="142"/>
    </row>
    <row r="3796" spans="2:3" ht="12.75">
      <c r="B3796" s="142"/>
      <c r="C3796" s="142"/>
    </row>
    <row r="3797" spans="2:3" ht="12.75">
      <c r="B3797" s="142"/>
      <c r="C3797" s="142"/>
    </row>
    <row r="3798" spans="2:3" ht="12.75">
      <c r="B3798" s="142"/>
      <c r="C3798" s="142"/>
    </row>
    <row r="3799" spans="2:3" ht="12.75">
      <c r="B3799" s="142"/>
      <c r="C3799" s="142"/>
    </row>
    <row r="3800" spans="2:3" ht="12.75">
      <c r="B3800" s="142"/>
      <c r="C3800" s="142"/>
    </row>
    <row r="3801" spans="2:3" ht="12.75">
      <c r="B3801" s="142"/>
      <c r="C3801" s="142"/>
    </row>
    <row r="3802" spans="2:3" ht="12.75">
      <c r="B3802" s="142"/>
      <c r="C3802" s="142"/>
    </row>
    <row r="3803" spans="2:3" ht="12.75">
      <c r="B3803" s="142"/>
      <c r="C3803" s="142"/>
    </row>
    <row r="3804" spans="2:3" ht="12.75">
      <c r="B3804" s="142"/>
      <c r="C3804" s="142"/>
    </row>
    <row r="3805" spans="2:3" ht="12.75">
      <c r="B3805" s="142"/>
      <c r="C3805" s="142"/>
    </row>
    <row r="3806" spans="2:3" ht="12.75">
      <c r="B3806" s="142"/>
      <c r="C3806" s="142"/>
    </row>
    <row r="3807" spans="2:3" ht="12.75">
      <c r="B3807" s="142"/>
      <c r="C3807" s="142"/>
    </row>
    <row r="3808" spans="2:3" ht="12.75">
      <c r="B3808" s="142"/>
      <c r="C3808" s="142"/>
    </row>
    <row r="3809" spans="2:3" ht="12.75">
      <c r="B3809" s="142"/>
      <c r="C3809" s="142"/>
    </row>
    <row r="3810" spans="2:3" ht="12.75">
      <c r="B3810" s="142"/>
      <c r="C3810" s="142"/>
    </row>
    <row r="3811" spans="2:3" ht="12.75">
      <c r="B3811" s="142"/>
      <c r="C3811" s="142"/>
    </row>
    <row r="3812" spans="2:3" ht="12.75">
      <c r="B3812" s="142"/>
      <c r="C3812" s="142"/>
    </row>
    <row r="3813" spans="2:3" ht="12.75">
      <c r="B3813" s="142"/>
      <c r="C3813" s="142"/>
    </row>
    <row r="3814" spans="2:3" ht="12.75">
      <c r="B3814" s="142"/>
      <c r="C3814" s="142"/>
    </row>
    <row r="3815" spans="2:3" ht="12.75">
      <c r="B3815" s="142"/>
      <c r="C3815" s="142"/>
    </row>
    <row r="3816" spans="2:3" ht="12.75">
      <c r="B3816" s="142"/>
      <c r="C3816" s="142"/>
    </row>
    <row r="3817" spans="2:3" ht="12.75">
      <c r="B3817" s="142"/>
      <c r="C3817" s="142"/>
    </row>
    <row r="3818" spans="2:3" ht="12.75">
      <c r="B3818" s="142"/>
      <c r="C3818" s="142"/>
    </row>
    <row r="3819" spans="2:3" ht="12.75">
      <c r="B3819" s="142"/>
      <c r="C3819" s="142"/>
    </row>
    <row r="3820" spans="2:3" ht="12.75">
      <c r="B3820" s="142"/>
      <c r="C3820" s="142"/>
    </row>
    <row r="3821" spans="2:3" ht="12.75">
      <c r="B3821" s="142"/>
      <c r="C3821" s="142"/>
    </row>
    <row r="3822" spans="2:3" ht="12.75">
      <c r="B3822" s="142"/>
      <c r="C3822" s="142"/>
    </row>
    <row r="3823" spans="2:3" ht="12.75">
      <c r="B3823" s="142"/>
      <c r="C3823" s="142"/>
    </row>
    <row r="3824" spans="2:3" ht="12.75">
      <c r="B3824" s="142"/>
      <c r="C3824" s="142"/>
    </row>
    <row r="3825" spans="2:3" ht="12.75">
      <c r="B3825" s="142"/>
      <c r="C3825" s="142"/>
    </row>
    <row r="3826" spans="2:3" ht="12.75">
      <c r="B3826" s="142"/>
      <c r="C3826" s="142"/>
    </row>
    <row r="3827" spans="2:3" ht="12.75">
      <c r="B3827" s="142"/>
      <c r="C3827" s="142"/>
    </row>
    <row r="3828" spans="2:3" ht="12.75">
      <c r="B3828" s="142"/>
      <c r="C3828" s="142"/>
    </row>
    <row r="3829" spans="2:3" ht="12.75">
      <c r="B3829" s="142"/>
      <c r="C3829" s="142"/>
    </row>
    <row r="3830" spans="2:3" ht="12.75">
      <c r="B3830" s="142"/>
      <c r="C3830" s="142"/>
    </row>
    <row r="3831" spans="2:3" ht="12.75">
      <c r="B3831" s="142"/>
      <c r="C3831" s="142"/>
    </row>
    <row r="3832" spans="2:3" ht="12.75">
      <c r="B3832" s="142"/>
      <c r="C3832" s="142"/>
    </row>
    <row r="3833" spans="2:3" ht="12.75">
      <c r="B3833" s="142"/>
      <c r="C3833" s="142"/>
    </row>
    <row r="3834" spans="2:3" ht="12.75">
      <c r="B3834" s="142"/>
      <c r="C3834" s="142"/>
    </row>
    <row r="3835" spans="2:3" ht="12.75">
      <c r="B3835" s="142"/>
      <c r="C3835" s="142"/>
    </row>
    <row r="3836" spans="2:3" ht="12.75">
      <c r="B3836" s="142"/>
      <c r="C3836" s="142"/>
    </row>
    <row r="3837" spans="2:3" ht="12.75">
      <c r="B3837" s="142"/>
      <c r="C3837" s="142"/>
    </row>
    <row r="3838" spans="2:3" ht="12.75">
      <c r="B3838" s="142"/>
      <c r="C3838" s="142"/>
    </row>
    <row r="3839" spans="2:3" ht="12.75">
      <c r="B3839" s="142"/>
      <c r="C3839" s="142"/>
    </row>
    <row r="3840" spans="2:3" ht="12.75">
      <c r="B3840" s="142"/>
      <c r="C3840" s="142"/>
    </row>
    <row r="3841" spans="2:3" ht="12.75">
      <c r="B3841" s="142"/>
      <c r="C3841" s="142"/>
    </row>
    <row r="3842" spans="2:3" ht="12.75">
      <c r="B3842" s="142"/>
      <c r="C3842" s="142"/>
    </row>
    <row r="3843" spans="2:3" ht="12.75">
      <c r="B3843" s="142"/>
      <c r="C3843" s="142"/>
    </row>
    <row r="3844" spans="2:3" ht="12.75">
      <c r="B3844" s="142"/>
      <c r="C3844" s="142"/>
    </row>
    <row r="3845" spans="2:3" ht="12.75">
      <c r="B3845" s="142"/>
      <c r="C3845" s="142"/>
    </row>
    <row r="3846" spans="2:3" ht="12.75">
      <c r="B3846" s="142"/>
      <c r="C3846" s="142"/>
    </row>
    <row r="3847" spans="2:3" ht="12.75">
      <c r="B3847" s="142"/>
      <c r="C3847" s="142"/>
    </row>
    <row r="3848" spans="2:3" ht="12.75">
      <c r="B3848" s="142"/>
      <c r="C3848" s="142"/>
    </row>
    <row r="3849" spans="2:3" ht="12.75">
      <c r="B3849" s="142"/>
      <c r="C3849" s="142"/>
    </row>
    <row r="3850" spans="2:3" ht="12.75">
      <c r="B3850" s="142"/>
      <c r="C3850" s="142"/>
    </row>
    <row r="3851" spans="2:3" ht="12.75">
      <c r="B3851" s="142"/>
      <c r="C3851" s="142"/>
    </row>
    <row r="3852" spans="2:3" ht="12.75">
      <c r="B3852" s="142"/>
      <c r="C3852" s="142"/>
    </row>
    <row r="3853" spans="2:3" ht="12.75">
      <c r="B3853" s="142"/>
      <c r="C3853" s="142"/>
    </row>
    <row r="3854" spans="2:3" ht="12.75">
      <c r="B3854" s="142"/>
      <c r="C3854" s="142"/>
    </row>
    <row r="3855" spans="2:3" ht="12.75">
      <c r="B3855" s="142"/>
      <c r="C3855" s="142"/>
    </row>
    <row r="3856" spans="2:3" ht="12.75">
      <c r="B3856" s="142"/>
      <c r="C3856" s="142"/>
    </row>
    <row r="3857" spans="2:3" ht="12.75">
      <c r="B3857" s="142"/>
      <c r="C3857" s="142"/>
    </row>
    <row r="3858" spans="2:3" ht="12.75">
      <c r="B3858" s="142"/>
      <c r="C3858" s="142"/>
    </row>
    <row r="3859" spans="2:3" ht="12.75">
      <c r="B3859" s="142"/>
      <c r="C3859" s="142"/>
    </row>
    <row r="3860" spans="2:3" ht="12.75">
      <c r="B3860" s="142"/>
      <c r="C3860" s="142"/>
    </row>
    <row r="3861" spans="2:3" ht="12.75">
      <c r="B3861" s="142"/>
      <c r="C3861" s="142"/>
    </row>
    <row r="3862" spans="2:3" ht="12.75">
      <c r="B3862" s="142"/>
      <c r="C3862" s="142"/>
    </row>
    <row r="3863" spans="2:3" ht="12.75">
      <c r="B3863" s="142"/>
      <c r="C3863" s="142"/>
    </row>
    <row r="3864" spans="2:3" ht="12.75">
      <c r="B3864" s="142"/>
      <c r="C3864" s="142"/>
    </row>
    <row r="3865" spans="2:3" ht="12.75">
      <c r="B3865" s="142"/>
      <c r="C3865" s="142"/>
    </row>
    <row r="3866" spans="2:3" ht="12.75">
      <c r="B3866" s="142"/>
      <c r="C3866" s="142"/>
    </row>
    <row r="3867" spans="2:3" ht="12.75">
      <c r="B3867" s="142"/>
      <c r="C3867" s="142"/>
    </row>
    <row r="3868" spans="2:3" ht="12.75">
      <c r="B3868" s="142"/>
      <c r="C3868" s="142"/>
    </row>
    <row r="3869" spans="2:3" ht="12.75">
      <c r="B3869" s="142"/>
      <c r="C3869" s="142"/>
    </row>
    <row r="3870" spans="2:3" ht="12.75">
      <c r="B3870" s="142"/>
      <c r="C3870" s="142"/>
    </row>
    <row r="3871" spans="2:3" ht="12.75">
      <c r="B3871" s="142"/>
      <c r="C3871" s="142"/>
    </row>
    <row r="3872" spans="2:3" ht="12.75">
      <c r="B3872" s="142"/>
      <c r="C3872" s="142"/>
    </row>
    <row r="3873" spans="2:3" ht="12.75">
      <c r="B3873" s="142"/>
      <c r="C3873" s="142"/>
    </row>
    <row r="3874" spans="2:3" ht="12.75">
      <c r="B3874" s="142"/>
      <c r="C3874" s="142"/>
    </row>
    <row r="3875" spans="2:3" ht="12.75">
      <c r="B3875" s="142"/>
      <c r="C3875" s="142"/>
    </row>
    <row r="3876" spans="2:3" ht="12.75">
      <c r="B3876" s="142"/>
      <c r="C3876" s="142"/>
    </row>
    <row r="3877" spans="2:3" ht="12.75">
      <c r="B3877" s="142"/>
      <c r="C3877" s="142"/>
    </row>
    <row r="3878" spans="2:3" ht="12.75">
      <c r="B3878" s="142"/>
      <c r="C3878" s="142"/>
    </row>
    <row r="3879" spans="2:3" ht="12.75">
      <c r="B3879" s="142"/>
      <c r="C3879" s="142"/>
    </row>
    <row r="3880" spans="2:3" ht="12.75">
      <c r="B3880" s="142"/>
      <c r="C3880" s="142"/>
    </row>
    <row r="3881" spans="2:3" ht="12.75">
      <c r="B3881" s="142"/>
      <c r="C3881" s="142"/>
    </row>
    <row r="3882" spans="2:3" ht="12.75">
      <c r="B3882" s="142"/>
      <c r="C3882" s="142"/>
    </row>
    <row r="3883" spans="2:3" ht="12.75">
      <c r="B3883" s="142"/>
      <c r="C3883" s="142"/>
    </row>
    <row r="3884" spans="2:3" ht="12.75">
      <c r="B3884" s="142"/>
      <c r="C3884" s="142"/>
    </row>
    <row r="3885" spans="2:3" ht="12.75">
      <c r="B3885" s="142"/>
      <c r="C3885" s="142"/>
    </row>
    <row r="3886" spans="2:3" ht="12.75">
      <c r="B3886" s="142"/>
      <c r="C3886" s="142"/>
    </row>
    <row r="3887" spans="2:3" ht="12.75">
      <c r="B3887" s="142"/>
      <c r="C3887" s="142"/>
    </row>
    <row r="3888" spans="2:3" ht="12.75">
      <c r="B3888" s="142"/>
      <c r="C3888" s="142"/>
    </row>
    <row r="3889" spans="2:3" ht="12.75">
      <c r="B3889" s="142"/>
      <c r="C3889" s="142"/>
    </row>
    <row r="3890" spans="2:3" ht="12.75">
      <c r="B3890" s="142"/>
      <c r="C3890" s="142"/>
    </row>
    <row r="3891" spans="2:3" ht="12.75">
      <c r="B3891" s="142"/>
      <c r="C3891" s="142"/>
    </row>
    <row r="3892" spans="2:3" ht="12.75">
      <c r="B3892" s="142"/>
      <c r="C3892" s="142"/>
    </row>
    <row r="3893" spans="2:3" ht="12.75">
      <c r="B3893" s="142"/>
      <c r="C3893" s="142"/>
    </row>
    <row r="3894" spans="2:3" ht="12.75">
      <c r="B3894" s="142"/>
      <c r="C3894" s="142"/>
    </row>
    <row r="3895" spans="2:3" ht="12.75">
      <c r="B3895" s="142"/>
      <c r="C3895" s="142"/>
    </row>
    <row r="3896" spans="2:3" ht="12.75">
      <c r="B3896" s="142"/>
      <c r="C3896" s="142"/>
    </row>
    <row r="3897" spans="2:3" ht="12.75">
      <c r="B3897" s="142"/>
      <c r="C3897" s="142"/>
    </row>
    <row r="3898" spans="2:3" ht="12.75">
      <c r="B3898" s="142"/>
      <c r="C3898" s="142"/>
    </row>
    <row r="3899" spans="2:3" ht="12.75">
      <c r="B3899" s="142"/>
      <c r="C3899" s="142"/>
    </row>
    <row r="3900" spans="2:3" ht="12.75">
      <c r="B3900" s="142"/>
      <c r="C3900" s="142"/>
    </row>
    <row r="3901" spans="2:3" ht="12.75">
      <c r="B3901" s="142"/>
      <c r="C3901" s="142"/>
    </row>
    <row r="3902" spans="2:3" ht="12.75">
      <c r="B3902" s="142"/>
      <c r="C3902" s="142"/>
    </row>
    <row r="3903" spans="2:3" ht="12.75">
      <c r="B3903" s="142"/>
      <c r="C3903" s="142"/>
    </row>
    <row r="3904" spans="2:3" ht="12.75">
      <c r="B3904" s="142"/>
      <c r="C3904" s="142"/>
    </row>
    <row r="3905" spans="2:3" ht="12.75">
      <c r="B3905" s="142"/>
      <c r="C3905" s="142"/>
    </row>
    <row r="3906" spans="2:3" ht="12.75">
      <c r="B3906" s="142"/>
      <c r="C3906" s="142"/>
    </row>
    <row r="3907" spans="2:3" ht="12.75">
      <c r="B3907" s="142"/>
      <c r="C3907" s="142"/>
    </row>
    <row r="3908" spans="2:3" ht="12.75">
      <c r="B3908" s="142"/>
      <c r="C3908" s="142"/>
    </row>
    <row r="3909" spans="2:3" ht="12.75">
      <c r="B3909" s="142"/>
      <c r="C3909" s="142"/>
    </row>
    <row r="3910" spans="2:3" ht="12.75">
      <c r="B3910" s="142"/>
      <c r="C3910" s="142"/>
    </row>
    <row r="3911" spans="2:3" ht="12.75">
      <c r="B3911" s="142"/>
      <c r="C3911" s="142"/>
    </row>
    <row r="3912" spans="2:3" ht="12.75">
      <c r="B3912" s="142"/>
      <c r="C3912" s="142"/>
    </row>
    <row r="3913" spans="2:3" ht="12.75">
      <c r="B3913" s="142"/>
      <c r="C3913" s="142"/>
    </row>
    <row r="3914" spans="2:3" ht="12.75">
      <c r="B3914" s="142"/>
      <c r="C3914" s="142"/>
    </row>
    <row r="3915" spans="2:3" ht="12.75">
      <c r="B3915" s="142"/>
      <c r="C3915" s="142"/>
    </row>
    <row r="3916" spans="2:3" ht="12.75">
      <c r="B3916" s="142"/>
      <c r="C3916" s="142"/>
    </row>
    <row r="3917" spans="2:3" ht="12.75">
      <c r="B3917" s="142"/>
      <c r="C3917" s="142"/>
    </row>
    <row r="3918" spans="2:3" ht="12.75">
      <c r="B3918" s="142"/>
      <c r="C3918" s="142"/>
    </row>
    <row r="3919" spans="2:3" ht="12.75">
      <c r="B3919" s="142"/>
      <c r="C3919" s="142"/>
    </row>
    <row r="3920" spans="2:3" ht="12.75">
      <c r="B3920" s="142"/>
      <c r="C3920" s="142"/>
    </row>
    <row r="3921" spans="2:3" ht="12.75">
      <c r="B3921" s="142"/>
      <c r="C3921" s="142"/>
    </row>
    <row r="3922" spans="2:3" ht="12.75">
      <c r="B3922" s="142"/>
      <c r="C3922" s="142"/>
    </row>
    <row r="3923" spans="2:3" ht="12.75">
      <c r="B3923" s="142"/>
      <c r="C3923" s="142"/>
    </row>
    <row r="3924" spans="2:3" ht="12.75">
      <c r="B3924" s="142"/>
      <c r="C3924" s="142"/>
    </row>
    <row r="3925" spans="2:3" ht="12.75">
      <c r="B3925" s="142"/>
      <c r="C3925" s="142"/>
    </row>
    <row r="3926" spans="2:3" ht="12.75">
      <c r="B3926" s="142"/>
      <c r="C3926" s="142"/>
    </row>
    <row r="3927" spans="2:3" ht="12.75">
      <c r="B3927" s="142"/>
      <c r="C3927" s="142"/>
    </row>
    <row r="3928" spans="2:3" ht="12.75">
      <c r="B3928" s="142"/>
      <c r="C3928" s="142"/>
    </row>
    <row r="3929" spans="2:3" ht="12.75">
      <c r="B3929" s="142"/>
      <c r="C3929" s="142"/>
    </row>
    <row r="3930" spans="2:3" ht="12.75">
      <c r="B3930" s="142"/>
      <c r="C3930" s="142"/>
    </row>
    <row r="3931" spans="2:3" ht="12.75">
      <c r="B3931" s="142"/>
      <c r="C3931" s="142"/>
    </row>
    <row r="3932" spans="2:3" ht="12.75">
      <c r="B3932" s="142"/>
      <c r="C3932" s="142"/>
    </row>
    <row r="3933" spans="2:3" ht="12.75">
      <c r="B3933" s="142"/>
      <c r="C3933" s="142"/>
    </row>
    <row r="3934" spans="2:3" ht="12.75">
      <c r="B3934" s="142"/>
      <c r="C3934" s="142"/>
    </row>
    <row r="3935" spans="2:3" ht="12.75">
      <c r="B3935" s="142"/>
      <c r="C3935" s="142"/>
    </row>
    <row r="3936" spans="2:3" ht="12.75">
      <c r="B3936" s="142"/>
      <c r="C3936" s="142"/>
    </row>
    <row r="3937" spans="2:3" ht="12.75">
      <c r="B3937" s="142"/>
      <c r="C3937" s="142"/>
    </row>
    <row r="3938" spans="2:3" ht="12.75">
      <c r="B3938" s="142"/>
      <c r="C3938" s="142"/>
    </row>
    <row r="3939" spans="2:3" ht="12.75">
      <c r="B3939" s="142"/>
      <c r="C3939" s="142"/>
    </row>
    <row r="3940" spans="2:3" ht="12.75">
      <c r="B3940" s="142"/>
      <c r="C3940" s="142"/>
    </row>
    <row r="3941" spans="2:3" ht="12.75">
      <c r="B3941" s="142"/>
      <c r="C3941" s="142"/>
    </row>
    <row r="3942" spans="2:3" ht="12.75">
      <c r="B3942" s="142"/>
      <c r="C3942" s="142"/>
    </row>
    <row r="3943" spans="2:3" ht="12.75">
      <c r="B3943" s="142"/>
      <c r="C3943" s="142"/>
    </row>
    <row r="3944" spans="2:3" ht="12.75">
      <c r="B3944" s="142"/>
      <c r="C3944" s="142"/>
    </row>
    <row r="3945" spans="2:3" ht="12.75">
      <c r="B3945" s="142"/>
      <c r="C3945" s="142"/>
    </row>
    <row r="3946" spans="2:3" ht="12.75">
      <c r="B3946" s="142"/>
      <c r="C3946" s="142"/>
    </row>
    <row r="3947" spans="2:3" ht="12.75">
      <c r="B3947" s="142"/>
      <c r="C3947" s="142"/>
    </row>
    <row r="3948" spans="2:3" ht="12.75">
      <c r="B3948" s="142"/>
      <c r="C3948" s="142"/>
    </row>
    <row r="3949" spans="2:3" ht="12.75">
      <c r="B3949" s="142"/>
      <c r="C3949" s="142"/>
    </row>
    <row r="3950" spans="2:3" ht="12.75">
      <c r="B3950" s="142"/>
      <c r="C3950" s="142"/>
    </row>
    <row r="3951" spans="2:3" ht="12.75">
      <c r="B3951" s="142"/>
      <c r="C3951" s="142"/>
    </row>
    <row r="3952" spans="2:3" ht="12.75">
      <c r="B3952" s="142"/>
      <c r="C3952" s="142"/>
    </row>
    <row r="3953" spans="2:3" ht="12.75">
      <c r="B3953" s="142"/>
      <c r="C3953" s="142"/>
    </row>
    <row r="3954" spans="2:3" ht="12.75">
      <c r="B3954" s="142"/>
      <c r="C3954" s="142"/>
    </row>
    <row r="3955" spans="2:3" ht="12.75">
      <c r="B3955" s="142"/>
      <c r="C3955" s="142"/>
    </row>
    <row r="3956" spans="2:3" ht="12.75">
      <c r="B3956" s="142"/>
      <c r="C3956" s="142"/>
    </row>
    <row r="3957" spans="2:3" ht="12.75">
      <c r="B3957" s="142"/>
      <c r="C3957" s="142"/>
    </row>
    <row r="3958" spans="2:3" ht="12.75">
      <c r="B3958" s="142"/>
      <c r="C3958" s="142"/>
    </row>
    <row r="3959" spans="2:3" ht="12.75">
      <c r="B3959" s="142"/>
      <c r="C3959" s="142"/>
    </row>
    <row r="3960" spans="2:3" ht="12.75">
      <c r="B3960" s="142"/>
      <c r="C3960" s="142"/>
    </row>
    <row r="3961" spans="2:3" ht="12.75">
      <c r="B3961" s="142"/>
      <c r="C3961" s="142"/>
    </row>
    <row r="3962" spans="2:3" ht="12.75">
      <c r="B3962" s="142"/>
      <c r="C3962" s="142"/>
    </row>
    <row r="3963" spans="2:3" ht="12.75">
      <c r="B3963" s="142"/>
      <c r="C3963" s="142"/>
    </row>
    <row r="3964" spans="2:3" ht="12.75">
      <c r="B3964" s="142"/>
      <c r="C3964" s="142"/>
    </row>
    <row r="3965" spans="2:3" ht="12.75">
      <c r="B3965" s="142"/>
      <c r="C3965" s="142"/>
    </row>
    <row r="3966" spans="2:3" ht="12.75">
      <c r="B3966" s="142"/>
      <c r="C3966" s="142"/>
    </row>
    <row r="3967" spans="2:3" ht="12.75">
      <c r="B3967" s="142"/>
      <c r="C3967" s="142"/>
    </row>
    <row r="3968" spans="2:3" ht="12.75">
      <c r="B3968" s="142"/>
      <c r="C3968" s="142"/>
    </row>
    <row r="3969" spans="2:3" ht="12.75">
      <c r="B3969" s="142"/>
      <c r="C3969" s="142"/>
    </row>
    <row r="3970" spans="2:3" ht="12.75">
      <c r="B3970" s="142"/>
      <c r="C3970" s="142"/>
    </row>
    <row r="3971" spans="2:3" ht="12.75">
      <c r="B3971" s="142"/>
      <c r="C3971" s="142"/>
    </row>
    <row r="3972" spans="2:3" ht="12.75">
      <c r="B3972" s="142"/>
      <c r="C3972" s="142"/>
    </row>
    <row r="3973" spans="2:3" ht="12.75">
      <c r="B3973" s="142"/>
      <c r="C3973" s="142"/>
    </row>
    <row r="3974" spans="2:3" ht="12.75">
      <c r="B3974" s="142"/>
      <c r="C3974" s="142"/>
    </row>
    <row r="3975" spans="2:3" ht="12.75">
      <c r="B3975" s="142"/>
      <c r="C3975" s="142"/>
    </row>
    <row r="3976" spans="2:3" ht="12.75">
      <c r="B3976" s="142"/>
      <c r="C3976" s="142"/>
    </row>
    <row r="3977" spans="2:3" ht="12.75">
      <c r="B3977" s="142"/>
      <c r="C3977" s="142"/>
    </row>
    <row r="3978" spans="2:3" ht="12.75">
      <c r="B3978" s="142"/>
      <c r="C3978" s="142"/>
    </row>
    <row r="3979" spans="2:3" ht="12.75">
      <c r="B3979" s="142"/>
      <c r="C3979" s="142"/>
    </row>
    <row r="3980" spans="2:3" ht="12.75">
      <c r="B3980" s="142"/>
      <c r="C3980" s="142"/>
    </row>
    <row r="3981" spans="2:3" ht="12.75">
      <c r="B3981" s="142"/>
      <c r="C3981" s="142"/>
    </row>
    <row r="3982" spans="2:3" ht="12.75">
      <c r="B3982" s="142"/>
      <c r="C3982" s="142"/>
    </row>
    <row r="3983" spans="2:3" ht="12.75">
      <c r="B3983" s="142"/>
      <c r="C3983" s="142"/>
    </row>
    <row r="3984" spans="2:3" ht="12.75">
      <c r="B3984" s="142"/>
      <c r="C3984" s="142"/>
    </row>
    <row r="3985" spans="2:3" ht="12.75">
      <c r="B3985" s="142"/>
      <c r="C3985" s="142"/>
    </row>
    <row r="3986" spans="2:3" ht="12.75">
      <c r="B3986" s="142"/>
      <c r="C3986" s="142"/>
    </row>
    <row r="3987" spans="2:3" ht="12.75">
      <c r="B3987" s="142"/>
      <c r="C3987" s="142"/>
    </row>
    <row r="3988" spans="2:3" ht="12.75">
      <c r="B3988" s="142"/>
      <c r="C3988" s="142"/>
    </row>
    <row r="3989" spans="2:3" ht="12.75">
      <c r="B3989" s="142"/>
      <c r="C3989" s="142"/>
    </row>
    <row r="3990" spans="2:3" ht="12.75">
      <c r="B3990" s="142"/>
      <c r="C3990" s="142"/>
    </row>
    <row r="3991" spans="2:3" ht="12.75">
      <c r="B3991" s="142"/>
      <c r="C3991" s="142"/>
    </row>
    <row r="3992" spans="2:3" ht="12.75">
      <c r="B3992" s="142"/>
      <c r="C3992" s="142"/>
    </row>
    <row r="3993" spans="2:3" ht="12.75">
      <c r="B3993" s="142"/>
      <c r="C3993" s="142"/>
    </row>
    <row r="3994" spans="2:3" ht="12.75">
      <c r="B3994" s="142"/>
      <c r="C3994" s="142"/>
    </row>
    <row r="3995" spans="2:3" ht="12.75">
      <c r="B3995" s="142"/>
      <c r="C3995" s="142"/>
    </row>
    <row r="3996" spans="2:3" ht="12.75">
      <c r="B3996" s="142"/>
      <c r="C3996" s="142"/>
    </row>
    <row r="3997" spans="2:3" ht="12.75">
      <c r="B3997" s="142"/>
      <c r="C3997" s="142"/>
    </row>
    <row r="3998" spans="2:3" ht="12.75">
      <c r="B3998" s="142"/>
      <c r="C3998" s="142"/>
    </row>
    <row r="3999" spans="2:3" ht="12.75">
      <c r="B3999" s="142"/>
      <c r="C3999" s="142"/>
    </row>
    <row r="4000" spans="2:3" ht="12.75">
      <c r="B4000" s="142"/>
      <c r="C4000" s="142"/>
    </row>
    <row r="4001" spans="2:3" ht="12.75">
      <c r="B4001" s="142"/>
      <c r="C4001" s="142"/>
    </row>
    <row r="4002" spans="2:3" ht="12.75">
      <c r="B4002" s="142"/>
      <c r="C4002" s="142"/>
    </row>
    <row r="4003" spans="2:3" ht="12.75">
      <c r="B4003" s="142"/>
      <c r="C4003" s="142"/>
    </row>
    <row r="4004" spans="2:3" ht="12.75">
      <c r="B4004" s="142"/>
      <c r="C4004" s="142"/>
    </row>
    <row r="4005" spans="2:3" ht="12.75">
      <c r="B4005" s="142"/>
      <c r="C4005" s="142"/>
    </row>
    <row r="4006" spans="2:3" ht="12.75">
      <c r="B4006" s="142"/>
      <c r="C4006" s="142"/>
    </row>
    <row r="4007" spans="2:3" ht="12.75">
      <c r="B4007" s="142"/>
      <c r="C4007" s="142"/>
    </row>
    <row r="4008" spans="2:3" ht="12.75">
      <c r="B4008" s="142"/>
      <c r="C4008" s="142"/>
    </row>
    <row r="4009" spans="2:3" ht="12.75">
      <c r="B4009" s="142"/>
      <c r="C4009" s="142"/>
    </row>
    <row r="4010" spans="2:3" ht="12.75">
      <c r="B4010" s="142"/>
      <c r="C4010" s="142"/>
    </row>
    <row r="4011" spans="2:3" ht="12.75">
      <c r="B4011" s="142"/>
      <c r="C4011" s="142"/>
    </row>
  </sheetData>
  <mergeCells count="4">
    <mergeCell ref="D4:D5"/>
    <mergeCell ref="B4:B5"/>
    <mergeCell ref="C4:C5"/>
    <mergeCell ref="B2:D2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52"/>
  <sheetViews>
    <sheetView workbookViewId="0" topLeftCell="A1">
      <pane xSplit="1" ySplit="4" topLeftCell="G50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37.7109375" style="0" customWidth="1"/>
    <col min="2" max="2" width="12.421875" style="0" bestFit="1" customWidth="1"/>
    <col min="3" max="3" width="12.00390625" style="0" bestFit="1" customWidth="1"/>
    <col min="4" max="4" width="11.8515625" style="0" bestFit="1" customWidth="1"/>
    <col min="5" max="5" width="10.8515625" style="0" customWidth="1"/>
    <col min="6" max="6" width="16.57421875" style="0" customWidth="1"/>
    <col min="7" max="7" width="15.57421875" style="0" bestFit="1" customWidth="1"/>
    <col min="8" max="8" width="14.57421875" style="0" customWidth="1"/>
    <col min="9" max="9" width="14.57421875" style="0" bestFit="1" customWidth="1"/>
    <col min="10" max="10" width="15.57421875" style="0" bestFit="1" customWidth="1"/>
  </cols>
  <sheetData>
    <row r="1" spans="1:10" ht="16.5">
      <c r="A1" s="24" t="s">
        <v>173</v>
      </c>
      <c r="B1" s="49"/>
      <c r="C1" s="50"/>
      <c r="E1" s="30"/>
      <c r="F1" s="31"/>
      <c r="G1" s="31"/>
      <c r="H1" s="31"/>
      <c r="I1" s="31"/>
      <c r="J1" s="31"/>
    </row>
    <row r="2" spans="2:10" ht="13.5" thickBot="1">
      <c r="B2" s="49"/>
      <c r="C2" s="50"/>
      <c r="E2" s="30"/>
      <c r="F2" s="31"/>
      <c r="G2" s="31"/>
      <c r="H2" s="31"/>
      <c r="I2" s="31"/>
      <c r="J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45</v>
      </c>
      <c r="B4" s="57"/>
      <c r="C4" s="58"/>
      <c r="D4" s="59"/>
      <c r="E4" s="60"/>
      <c r="F4" s="61"/>
      <c r="G4" s="154"/>
      <c r="H4" s="61"/>
      <c r="I4" s="61"/>
      <c r="J4" s="62"/>
    </row>
    <row r="5" spans="1:10" ht="12.75">
      <c r="A5" s="71" t="s">
        <v>139</v>
      </c>
      <c r="B5" s="72" t="s">
        <v>76</v>
      </c>
      <c r="C5" s="98">
        <v>25145</v>
      </c>
      <c r="D5" s="39">
        <f>C5*118%</f>
        <v>29671.1</v>
      </c>
      <c r="E5" s="40">
        <v>1</v>
      </c>
      <c r="F5" s="11">
        <f>E5*D5</f>
        <v>29671.1</v>
      </c>
      <c r="G5" s="11">
        <f>F5*6</f>
        <v>178026.59999999998</v>
      </c>
      <c r="H5" s="114">
        <v>0</v>
      </c>
      <c r="I5" s="111">
        <f>(2500+375)*6*E5</f>
        <v>17250</v>
      </c>
      <c r="J5" s="74">
        <f>SUM(G5:I5)</f>
        <v>195276.59999999998</v>
      </c>
    </row>
    <row r="6" spans="1:10" ht="12.75">
      <c r="A6" s="71" t="s">
        <v>174</v>
      </c>
      <c r="B6" s="72" t="s">
        <v>76</v>
      </c>
      <c r="C6" s="98">
        <v>25145</v>
      </c>
      <c r="D6" s="39">
        <f>C6*118%</f>
        <v>29671.1</v>
      </c>
      <c r="E6" s="40">
        <v>1</v>
      </c>
      <c r="F6" s="11">
        <f>E6*D6</f>
        <v>29671.1</v>
      </c>
      <c r="G6" s="11">
        <f>F6*6</f>
        <v>178026.59999999998</v>
      </c>
      <c r="H6" s="114">
        <v>0</v>
      </c>
      <c r="I6" s="111">
        <f>(2500+375)*6*E6</f>
        <v>17250</v>
      </c>
      <c r="J6" s="74">
        <f>SUM(G6:I6)</f>
        <v>195276.59999999998</v>
      </c>
    </row>
    <row r="7" spans="1:10" ht="12.75">
      <c r="A7" s="71" t="s">
        <v>71</v>
      </c>
      <c r="B7" s="96" t="s">
        <v>69</v>
      </c>
      <c r="C7" s="97">
        <v>41905</v>
      </c>
      <c r="D7" s="39">
        <f>C7*118%</f>
        <v>49447.899999999994</v>
      </c>
      <c r="E7" s="40">
        <v>1</v>
      </c>
      <c r="F7" s="11">
        <f>E7*D7</f>
        <v>49447.899999999994</v>
      </c>
      <c r="G7" s="11">
        <f>F7*6</f>
        <v>296687.39999999997</v>
      </c>
      <c r="H7" s="114">
        <v>0</v>
      </c>
      <c r="I7" s="111">
        <f>(2500+375)*6*E7</f>
        <v>17250</v>
      </c>
      <c r="J7" s="74">
        <f>SUM(G7:I7)</f>
        <v>313937.39999999997</v>
      </c>
    </row>
    <row r="8" spans="1:10" ht="12.75">
      <c r="A8" s="71" t="s">
        <v>152</v>
      </c>
      <c r="B8" s="72" t="s">
        <v>76</v>
      </c>
      <c r="C8" s="98">
        <v>25145</v>
      </c>
      <c r="D8" s="39">
        <f>C8*118%</f>
        <v>29671.1</v>
      </c>
      <c r="E8" s="40">
        <v>1</v>
      </c>
      <c r="F8" s="11">
        <f>E8*D8</f>
        <v>29671.1</v>
      </c>
      <c r="G8" s="11">
        <f>F8*6</f>
        <v>178026.59999999998</v>
      </c>
      <c r="H8" s="162">
        <v>0</v>
      </c>
      <c r="I8" s="111">
        <f>(2500+375)*6*E8</f>
        <v>17250</v>
      </c>
      <c r="J8" s="74">
        <f>SUM(G8:I8)</f>
        <v>195276.59999999998</v>
      </c>
    </row>
    <row r="9" spans="1:10" ht="12.75">
      <c r="A9" s="71" t="s">
        <v>175</v>
      </c>
      <c r="B9" s="72" t="s">
        <v>76</v>
      </c>
      <c r="C9" s="98">
        <v>25145</v>
      </c>
      <c r="D9" s="39">
        <f>C9*118%</f>
        <v>29671.1</v>
      </c>
      <c r="E9" s="40">
        <v>1</v>
      </c>
      <c r="F9" s="11">
        <f>E9*D9</f>
        <v>29671.1</v>
      </c>
      <c r="G9" s="11">
        <f>F9*6</f>
        <v>178026.59999999998</v>
      </c>
      <c r="H9" s="162">
        <v>0</v>
      </c>
      <c r="I9" s="94">
        <f>(2500+375)*6*E9</f>
        <v>17250</v>
      </c>
      <c r="J9" s="157">
        <f>SUM(G9:I9)</f>
        <v>195276.59999999998</v>
      </c>
    </row>
    <row r="10" spans="1:10" ht="13.5" thickBot="1">
      <c r="A10" s="285" t="s">
        <v>58</v>
      </c>
      <c r="B10" s="286"/>
      <c r="C10" s="286"/>
      <c r="D10" s="286"/>
      <c r="E10" s="63">
        <f aca="true" t="shared" si="0" ref="E10:J10">SUM(E5:E9)</f>
        <v>5</v>
      </c>
      <c r="F10" s="64">
        <f t="shared" si="0"/>
        <v>168132.3</v>
      </c>
      <c r="G10" s="115">
        <f t="shared" si="0"/>
        <v>1008793.7999999998</v>
      </c>
      <c r="H10" s="163">
        <f t="shared" si="0"/>
        <v>0</v>
      </c>
      <c r="I10" s="163">
        <f t="shared" si="0"/>
        <v>86250</v>
      </c>
      <c r="J10" s="161">
        <f t="shared" si="0"/>
        <v>1095043.7999999998</v>
      </c>
    </row>
    <row r="11" spans="1:10" ht="13.5" thickBot="1">
      <c r="A11" s="56" t="s">
        <v>79</v>
      </c>
      <c r="B11" s="57"/>
      <c r="C11" s="58"/>
      <c r="D11" s="59"/>
      <c r="E11" s="60"/>
      <c r="F11" s="61"/>
      <c r="G11" s="154"/>
      <c r="H11" s="61"/>
      <c r="I11" s="61"/>
      <c r="J11" s="62"/>
    </row>
    <row r="12" spans="1:10" ht="12.75">
      <c r="A12" s="75" t="s">
        <v>176</v>
      </c>
      <c r="B12" s="72" t="s">
        <v>23</v>
      </c>
      <c r="C12" s="86">
        <v>16520</v>
      </c>
      <c r="D12" s="39">
        <f aca="true" t="shared" si="1" ref="D12:D26">C12*118%</f>
        <v>19493.6</v>
      </c>
      <c r="E12" s="40">
        <v>1</v>
      </c>
      <c r="F12" s="11">
        <f aca="true" t="shared" si="2" ref="F12:F26">E12*D12</f>
        <v>19493.6</v>
      </c>
      <c r="G12" s="11">
        <f aca="true" t="shared" si="3" ref="G12:G26">F12*6</f>
        <v>116961.59999999999</v>
      </c>
      <c r="H12" s="114">
        <v>0</v>
      </c>
      <c r="I12" s="111">
        <f>(2500+375)*6*E12</f>
        <v>17250</v>
      </c>
      <c r="J12" s="74">
        <f>SUM(G12:I12)</f>
        <v>134211.59999999998</v>
      </c>
    </row>
    <row r="13" spans="1:10" ht="12.75">
      <c r="A13" s="75" t="s">
        <v>97</v>
      </c>
      <c r="B13" s="72" t="s">
        <v>25</v>
      </c>
      <c r="C13" s="86">
        <v>15470</v>
      </c>
      <c r="D13" s="39">
        <f t="shared" si="1"/>
        <v>18254.6</v>
      </c>
      <c r="E13" s="40">
        <v>1</v>
      </c>
      <c r="F13" s="11">
        <f t="shared" si="2"/>
        <v>18254.6</v>
      </c>
      <c r="G13" s="11">
        <f t="shared" si="3"/>
        <v>109527.59999999999</v>
      </c>
      <c r="H13" s="114">
        <v>0</v>
      </c>
      <c r="I13" s="111">
        <f aca="true" t="shared" si="4" ref="I13:I26">(2500+375)*6*E13</f>
        <v>17250</v>
      </c>
      <c r="J13" s="74">
        <f aca="true" t="shared" si="5" ref="J13:J26">SUM(G13:I13)</f>
        <v>126777.59999999999</v>
      </c>
    </row>
    <row r="14" spans="1:10" ht="12.75">
      <c r="A14" s="71" t="s">
        <v>93</v>
      </c>
      <c r="B14" s="72" t="s">
        <v>27</v>
      </c>
      <c r="C14" s="86">
        <v>16250</v>
      </c>
      <c r="D14" s="39">
        <f t="shared" si="1"/>
        <v>19175</v>
      </c>
      <c r="E14" s="40">
        <v>1</v>
      </c>
      <c r="F14" s="11">
        <f t="shared" si="2"/>
        <v>19175</v>
      </c>
      <c r="G14" s="11">
        <f t="shared" si="3"/>
        <v>115050</v>
      </c>
      <c r="H14" s="114">
        <v>0</v>
      </c>
      <c r="I14" s="111">
        <f t="shared" si="4"/>
        <v>17250</v>
      </c>
      <c r="J14" s="74">
        <f t="shared" si="5"/>
        <v>132300</v>
      </c>
    </row>
    <row r="15" spans="1:10" ht="12.75">
      <c r="A15" s="75" t="s">
        <v>160</v>
      </c>
      <c r="B15" s="72" t="s">
        <v>27</v>
      </c>
      <c r="C15" s="86">
        <v>16250</v>
      </c>
      <c r="D15" s="39">
        <f t="shared" si="1"/>
        <v>19175</v>
      </c>
      <c r="E15" s="40">
        <v>1</v>
      </c>
      <c r="F15" s="11">
        <f t="shared" si="2"/>
        <v>19175</v>
      </c>
      <c r="G15" s="11">
        <f t="shared" si="3"/>
        <v>115050</v>
      </c>
      <c r="H15" s="114">
        <v>0</v>
      </c>
      <c r="I15" s="111">
        <f t="shared" si="4"/>
        <v>17250</v>
      </c>
      <c r="J15" s="74">
        <f t="shared" si="5"/>
        <v>132300</v>
      </c>
    </row>
    <row r="16" spans="1:10" ht="12.75">
      <c r="A16" s="75" t="s">
        <v>24</v>
      </c>
      <c r="B16" s="72" t="s">
        <v>25</v>
      </c>
      <c r="C16" s="86">
        <v>15470</v>
      </c>
      <c r="D16" s="39">
        <f t="shared" si="1"/>
        <v>18254.6</v>
      </c>
      <c r="E16" s="40">
        <v>10</v>
      </c>
      <c r="F16" s="11">
        <f t="shared" si="2"/>
        <v>182546</v>
      </c>
      <c r="G16" s="11">
        <f t="shared" si="3"/>
        <v>1095276</v>
      </c>
      <c r="H16" s="114">
        <v>0</v>
      </c>
      <c r="I16" s="111">
        <f t="shared" si="4"/>
        <v>172500</v>
      </c>
      <c r="J16" s="74">
        <f t="shared" si="5"/>
        <v>1267776</v>
      </c>
    </row>
    <row r="17" spans="1:10" ht="12.75">
      <c r="A17" s="71" t="s">
        <v>92</v>
      </c>
      <c r="B17" s="72" t="s">
        <v>39</v>
      </c>
      <c r="C17" s="86">
        <v>15870</v>
      </c>
      <c r="D17" s="39">
        <f t="shared" si="1"/>
        <v>18726.6</v>
      </c>
      <c r="E17" s="40">
        <v>2</v>
      </c>
      <c r="F17" s="11">
        <f t="shared" si="2"/>
        <v>37453.2</v>
      </c>
      <c r="G17" s="11">
        <f t="shared" si="3"/>
        <v>224719.19999999998</v>
      </c>
      <c r="H17" s="114">
        <v>0</v>
      </c>
      <c r="I17" s="111">
        <f t="shared" si="4"/>
        <v>34500</v>
      </c>
      <c r="J17" s="74">
        <f t="shared" si="5"/>
        <v>259219.19999999998</v>
      </c>
    </row>
    <row r="18" spans="1:10" ht="12.75">
      <c r="A18" s="75" t="s">
        <v>149</v>
      </c>
      <c r="B18" s="72" t="s">
        <v>27</v>
      </c>
      <c r="C18" s="86">
        <v>16250</v>
      </c>
      <c r="D18" s="39">
        <f t="shared" si="1"/>
        <v>19175</v>
      </c>
      <c r="E18" s="40">
        <v>4</v>
      </c>
      <c r="F18" s="11">
        <f t="shared" si="2"/>
        <v>76700</v>
      </c>
      <c r="G18" s="11">
        <f t="shared" si="3"/>
        <v>460200</v>
      </c>
      <c r="H18" s="114">
        <v>0</v>
      </c>
      <c r="I18" s="111">
        <f t="shared" si="4"/>
        <v>69000</v>
      </c>
      <c r="J18" s="74">
        <f t="shared" si="5"/>
        <v>529200</v>
      </c>
    </row>
    <row r="19" spans="1:10" ht="12.75">
      <c r="A19" s="71" t="s">
        <v>289</v>
      </c>
      <c r="B19" s="72" t="s">
        <v>85</v>
      </c>
      <c r="C19" s="86">
        <v>19095</v>
      </c>
      <c r="D19" s="39">
        <f t="shared" si="1"/>
        <v>22532.1</v>
      </c>
      <c r="E19" s="40">
        <v>3</v>
      </c>
      <c r="F19" s="11">
        <f t="shared" si="2"/>
        <v>67596.29999999999</v>
      </c>
      <c r="G19" s="11">
        <f t="shared" si="3"/>
        <v>405577.79999999993</v>
      </c>
      <c r="H19" s="114">
        <v>0</v>
      </c>
      <c r="I19" s="111">
        <f t="shared" si="4"/>
        <v>51750</v>
      </c>
      <c r="J19" s="74">
        <f t="shared" si="5"/>
        <v>457327.79999999993</v>
      </c>
    </row>
    <row r="20" spans="1:10" ht="12.75">
      <c r="A20" s="75" t="s">
        <v>177</v>
      </c>
      <c r="B20" s="72" t="s">
        <v>27</v>
      </c>
      <c r="C20" s="86">
        <v>16250</v>
      </c>
      <c r="D20" s="39">
        <f t="shared" si="1"/>
        <v>19175</v>
      </c>
      <c r="E20" s="40">
        <v>1</v>
      </c>
      <c r="F20" s="11">
        <f t="shared" si="2"/>
        <v>19175</v>
      </c>
      <c r="G20" s="11">
        <f t="shared" si="3"/>
        <v>115050</v>
      </c>
      <c r="H20" s="114">
        <v>0</v>
      </c>
      <c r="I20" s="111">
        <f t="shared" si="4"/>
        <v>17250</v>
      </c>
      <c r="J20" s="74">
        <f t="shared" si="5"/>
        <v>132300</v>
      </c>
    </row>
    <row r="21" spans="1:10" ht="12.75">
      <c r="A21" s="75" t="s">
        <v>166</v>
      </c>
      <c r="B21" s="72" t="s">
        <v>25</v>
      </c>
      <c r="C21" s="86">
        <v>15470</v>
      </c>
      <c r="D21" s="39">
        <f t="shared" si="1"/>
        <v>18254.6</v>
      </c>
      <c r="E21" s="40">
        <v>1</v>
      </c>
      <c r="F21" s="11">
        <f t="shared" si="2"/>
        <v>18254.6</v>
      </c>
      <c r="G21" s="11">
        <f t="shared" si="3"/>
        <v>109527.59999999999</v>
      </c>
      <c r="H21" s="114">
        <v>0</v>
      </c>
      <c r="I21" s="111">
        <f t="shared" si="4"/>
        <v>17250</v>
      </c>
      <c r="J21" s="74">
        <f t="shared" si="5"/>
        <v>126777.59999999999</v>
      </c>
    </row>
    <row r="22" spans="1:10" ht="12.75">
      <c r="A22" s="75" t="s">
        <v>147</v>
      </c>
      <c r="B22" s="72" t="s">
        <v>21</v>
      </c>
      <c r="C22" s="86">
        <v>16260</v>
      </c>
      <c r="D22" s="39">
        <f t="shared" si="1"/>
        <v>19186.8</v>
      </c>
      <c r="E22" s="40">
        <v>1</v>
      </c>
      <c r="F22" s="11">
        <f t="shared" si="2"/>
        <v>19186.8</v>
      </c>
      <c r="G22" s="11">
        <f t="shared" si="3"/>
        <v>115120.79999999999</v>
      </c>
      <c r="H22" s="114">
        <v>0</v>
      </c>
      <c r="I22" s="111">
        <f t="shared" si="4"/>
        <v>17250</v>
      </c>
      <c r="J22" s="74">
        <f t="shared" si="5"/>
        <v>132370.8</v>
      </c>
    </row>
    <row r="23" spans="1:10" ht="12.75">
      <c r="A23" s="75" t="s">
        <v>38</v>
      </c>
      <c r="B23" s="72" t="s">
        <v>39</v>
      </c>
      <c r="C23" s="86">
        <v>15870</v>
      </c>
      <c r="D23" s="39">
        <f t="shared" si="1"/>
        <v>18726.6</v>
      </c>
      <c r="E23" s="40">
        <v>1</v>
      </c>
      <c r="F23" s="11">
        <f t="shared" si="2"/>
        <v>18726.6</v>
      </c>
      <c r="G23" s="11">
        <f t="shared" si="3"/>
        <v>112359.59999999999</v>
      </c>
      <c r="H23" s="114">
        <v>0</v>
      </c>
      <c r="I23" s="111">
        <f t="shared" si="4"/>
        <v>17250</v>
      </c>
      <c r="J23" s="74">
        <f t="shared" si="5"/>
        <v>129609.59999999999</v>
      </c>
    </row>
    <row r="24" spans="1:10" ht="12.75">
      <c r="A24" s="71" t="s">
        <v>82</v>
      </c>
      <c r="B24" s="72" t="s">
        <v>83</v>
      </c>
      <c r="C24" s="86">
        <v>21475</v>
      </c>
      <c r="D24" s="39">
        <f t="shared" si="1"/>
        <v>25340.5</v>
      </c>
      <c r="E24" s="40">
        <v>1</v>
      </c>
      <c r="F24" s="11">
        <f t="shared" si="2"/>
        <v>25340.5</v>
      </c>
      <c r="G24" s="11">
        <f t="shared" si="3"/>
        <v>152043</v>
      </c>
      <c r="H24" s="114">
        <v>0</v>
      </c>
      <c r="I24" s="111">
        <f t="shared" si="4"/>
        <v>17250</v>
      </c>
      <c r="J24" s="74">
        <f t="shared" si="5"/>
        <v>169293</v>
      </c>
    </row>
    <row r="25" spans="1:10" ht="12.75">
      <c r="A25" s="75" t="s">
        <v>20</v>
      </c>
      <c r="B25" s="72" t="s">
        <v>21</v>
      </c>
      <c r="C25" s="86">
        <v>16260</v>
      </c>
      <c r="D25" s="39">
        <f t="shared" si="1"/>
        <v>19186.8</v>
      </c>
      <c r="E25" s="40">
        <v>10</v>
      </c>
      <c r="F25" s="11">
        <f t="shared" si="2"/>
        <v>191868</v>
      </c>
      <c r="G25" s="11">
        <f t="shared" si="3"/>
        <v>1151208</v>
      </c>
      <c r="H25" s="114">
        <v>0</v>
      </c>
      <c r="I25" s="111">
        <f t="shared" si="4"/>
        <v>172500</v>
      </c>
      <c r="J25" s="74">
        <f t="shared" si="5"/>
        <v>1323708</v>
      </c>
    </row>
    <row r="26" spans="1:10" ht="12.75">
      <c r="A26" s="75" t="s">
        <v>178</v>
      </c>
      <c r="B26" s="72" t="s">
        <v>27</v>
      </c>
      <c r="C26" s="86">
        <v>16250</v>
      </c>
      <c r="D26" s="39">
        <f t="shared" si="1"/>
        <v>19175</v>
      </c>
      <c r="E26" s="40">
        <v>1</v>
      </c>
      <c r="F26" s="11">
        <f t="shared" si="2"/>
        <v>19175</v>
      </c>
      <c r="G26" s="11">
        <f t="shared" si="3"/>
        <v>115050</v>
      </c>
      <c r="H26" s="114">
        <v>0</v>
      </c>
      <c r="I26" s="111">
        <f t="shared" si="4"/>
        <v>17250</v>
      </c>
      <c r="J26" s="74">
        <f t="shared" si="5"/>
        <v>132300</v>
      </c>
    </row>
    <row r="27" spans="1:10" ht="13.5" thickBot="1">
      <c r="A27" s="271" t="s">
        <v>58</v>
      </c>
      <c r="B27" s="272"/>
      <c r="C27" s="272"/>
      <c r="D27" s="273"/>
      <c r="E27" s="63">
        <f aca="true" t="shared" si="6" ref="E27:J27">SUM(E12:E26)</f>
        <v>39</v>
      </c>
      <c r="F27" s="64">
        <f t="shared" si="6"/>
        <v>752120.2</v>
      </c>
      <c r="G27" s="115">
        <f t="shared" si="6"/>
        <v>4512721.199999999</v>
      </c>
      <c r="H27" s="164">
        <f t="shared" si="6"/>
        <v>0</v>
      </c>
      <c r="I27" s="118">
        <f t="shared" si="6"/>
        <v>672750</v>
      </c>
      <c r="J27" s="65">
        <f t="shared" si="6"/>
        <v>5185471.199999999</v>
      </c>
    </row>
    <row r="28" spans="1:10" ht="13.5" thickBot="1">
      <c r="A28" s="66" t="s">
        <v>94</v>
      </c>
      <c r="B28" s="67"/>
      <c r="C28" s="68"/>
      <c r="D28" s="69"/>
      <c r="E28" s="32">
        <f aca="true" t="shared" si="7" ref="E28:J28">SUM(E10+E27)</f>
        <v>44</v>
      </c>
      <c r="F28" s="23">
        <f t="shared" si="7"/>
        <v>920252.5</v>
      </c>
      <c r="G28" s="23">
        <f t="shared" si="7"/>
        <v>5521514.999999999</v>
      </c>
      <c r="H28" s="152">
        <f t="shared" si="7"/>
        <v>0</v>
      </c>
      <c r="I28" s="112">
        <f t="shared" si="7"/>
        <v>759000</v>
      </c>
      <c r="J28" s="70">
        <f t="shared" si="7"/>
        <v>6280514.999999999</v>
      </c>
    </row>
    <row r="29" spans="2:10" ht="12.75">
      <c r="B29" s="49"/>
      <c r="C29" s="50"/>
      <c r="E29" s="30"/>
      <c r="F29" s="31"/>
      <c r="G29" s="31"/>
      <c r="H29" s="14"/>
      <c r="I29" s="14"/>
      <c r="J29" s="14"/>
    </row>
    <row r="30" spans="2:10" ht="12.75">
      <c r="B30" s="49"/>
      <c r="C30" s="50"/>
      <c r="E30" s="30"/>
      <c r="F30" s="31"/>
      <c r="G30" s="31"/>
      <c r="H30" s="14"/>
      <c r="I30" s="14"/>
      <c r="J30" s="14"/>
    </row>
    <row r="31" spans="1:10" ht="16.5">
      <c r="A31" s="24" t="s">
        <v>96</v>
      </c>
      <c r="E31" s="30"/>
      <c r="F31" s="31"/>
      <c r="G31" s="31"/>
      <c r="H31" s="14"/>
      <c r="I31" s="14"/>
      <c r="J31" s="14"/>
    </row>
    <row r="32" spans="5:10" ht="13.5" thickBot="1">
      <c r="E32" s="30"/>
      <c r="F32" s="31"/>
      <c r="G32" s="31"/>
      <c r="H32" s="14"/>
      <c r="I32" s="14"/>
      <c r="J32" s="14"/>
    </row>
    <row r="33" spans="1:10" ht="39" thickBot="1">
      <c r="A33" s="51" t="s">
        <v>0</v>
      </c>
      <c r="B33" s="52" t="s">
        <v>1</v>
      </c>
      <c r="C33" s="52" t="s">
        <v>2</v>
      </c>
      <c r="D33" s="52" t="s">
        <v>3</v>
      </c>
      <c r="E33" s="53" t="s">
        <v>28</v>
      </c>
      <c r="F33" s="54" t="s">
        <v>37</v>
      </c>
      <c r="G33" s="54" t="s">
        <v>4</v>
      </c>
      <c r="H33" s="113" t="s">
        <v>250</v>
      </c>
      <c r="I33" s="110" t="s">
        <v>251</v>
      </c>
      <c r="J33" s="55" t="s">
        <v>94</v>
      </c>
    </row>
    <row r="34" spans="1:10" ht="13.5" thickBot="1">
      <c r="A34" s="232" t="s">
        <v>5</v>
      </c>
      <c r="B34" s="129"/>
      <c r="C34" s="84"/>
      <c r="D34" s="59"/>
      <c r="E34" s="60"/>
      <c r="F34" s="61"/>
      <c r="G34" s="154"/>
      <c r="H34" s="61"/>
      <c r="I34" s="61"/>
      <c r="J34" s="62"/>
    </row>
    <row r="35" spans="1:10" ht="12.75">
      <c r="A35" s="206" t="s">
        <v>32</v>
      </c>
      <c r="B35" s="34" t="s">
        <v>31</v>
      </c>
      <c r="C35" s="35">
        <v>50905</v>
      </c>
      <c r="D35" s="35">
        <f>C35*118%</f>
        <v>60067.899999999994</v>
      </c>
      <c r="E35" s="36">
        <v>5</v>
      </c>
      <c r="F35" s="11">
        <f>E35*D35</f>
        <v>300339.5</v>
      </c>
      <c r="G35" s="106">
        <f>F35*6</f>
        <v>1802037</v>
      </c>
      <c r="H35" s="114">
        <f>(C35*25%)*6*E35</f>
        <v>381787.5</v>
      </c>
      <c r="I35" s="111">
        <f>(2500+375)*6*E35</f>
        <v>86250</v>
      </c>
      <c r="J35" s="74">
        <f>SUM(G35:I35)</f>
        <v>2270074.5</v>
      </c>
    </row>
    <row r="36" spans="1:10" ht="12.75">
      <c r="A36" s="207" t="s">
        <v>51</v>
      </c>
      <c r="B36" s="38" t="s">
        <v>52</v>
      </c>
      <c r="C36" s="39">
        <v>37650</v>
      </c>
      <c r="D36" s="39">
        <f>C36*118%</f>
        <v>44427</v>
      </c>
      <c r="E36" s="40">
        <v>10</v>
      </c>
      <c r="F36" s="11">
        <f>E36*D36</f>
        <v>444270</v>
      </c>
      <c r="G36" s="11">
        <f>F36*6</f>
        <v>2665620</v>
      </c>
      <c r="H36" s="114">
        <f>(C36*25%)*6*E36</f>
        <v>564750</v>
      </c>
      <c r="I36" s="111">
        <f>(2500+375)*6*E36</f>
        <v>172500</v>
      </c>
      <c r="J36" s="74">
        <f>SUM(G36:I36)</f>
        <v>3402870</v>
      </c>
    </row>
    <row r="37" spans="1:10" ht="12.75">
      <c r="A37" s="207" t="s">
        <v>9</v>
      </c>
      <c r="B37" s="38" t="s">
        <v>10</v>
      </c>
      <c r="C37" s="39">
        <v>26900</v>
      </c>
      <c r="D37" s="39">
        <f>C37*118%</f>
        <v>31742</v>
      </c>
      <c r="E37" s="40">
        <v>5</v>
      </c>
      <c r="F37" s="11">
        <f>E37*D37</f>
        <v>158710</v>
      </c>
      <c r="G37" s="11">
        <f>F37*6</f>
        <v>952260</v>
      </c>
      <c r="H37" s="114">
        <f>(C37*25%)*6*E37</f>
        <v>201750</v>
      </c>
      <c r="I37" s="111">
        <f>(2500+375)*6*E37</f>
        <v>86250</v>
      </c>
      <c r="J37" s="74">
        <f>SUM(G37:I37)</f>
        <v>1240260</v>
      </c>
    </row>
    <row r="38" spans="1:10" ht="12.75">
      <c r="A38" s="207" t="s">
        <v>12</v>
      </c>
      <c r="B38" s="38" t="s">
        <v>13</v>
      </c>
      <c r="C38" s="39">
        <v>20755</v>
      </c>
      <c r="D38" s="39">
        <f>C38*118%</f>
        <v>24490.899999999998</v>
      </c>
      <c r="E38" s="40">
        <v>3</v>
      </c>
      <c r="F38" s="11">
        <f>E38*D38</f>
        <v>73472.7</v>
      </c>
      <c r="G38" s="11">
        <f>F38*6</f>
        <v>440836.19999999995</v>
      </c>
      <c r="H38" s="114">
        <f>(C38*25%)*6*E38</f>
        <v>93397.5</v>
      </c>
      <c r="I38" s="111">
        <f>(2500+375)*6*E38</f>
        <v>51750</v>
      </c>
      <c r="J38" s="74">
        <f>SUM(G38:I38)</f>
        <v>585983.7</v>
      </c>
    </row>
    <row r="39" spans="1:10" s="44" customFormat="1" ht="13.5" thickBot="1">
      <c r="A39" s="271" t="s">
        <v>58</v>
      </c>
      <c r="B39" s="272"/>
      <c r="C39" s="272"/>
      <c r="D39" s="273"/>
      <c r="E39" s="42">
        <f aca="true" t="shared" si="8" ref="E39:J39">SUM(E35:E38)</f>
        <v>23</v>
      </c>
      <c r="F39" s="43">
        <f t="shared" si="8"/>
        <v>976792.2</v>
      </c>
      <c r="G39" s="43">
        <f t="shared" si="8"/>
        <v>5860753.2</v>
      </c>
      <c r="H39" s="165">
        <f t="shared" si="8"/>
        <v>1241685</v>
      </c>
      <c r="I39" s="119">
        <f t="shared" si="8"/>
        <v>396750</v>
      </c>
      <c r="J39" s="155">
        <f t="shared" si="8"/>
        <v>7499188.2</v>
      </c>
    </row>
    <row r="40" spans="1:10" ht="13.5" thickBot="1">
      <c r="A40" s="232" t="s">
        <v>11</v>
      </c>
      <c r="B40" s="5"/>
      <c r="C40" s="129"/>
      <c r="D40" s="59"/>
      <c r="E40" s="60"/>
      <c r="F40" s="61"/>
      <c r="G40" s="154"/>
      <c r="H40" s="61"/>
      <c r="I40" s="61"/>
      <c r="J40" s="62"/>
    </row>
    <row r="41" spans="1:10" ht="12.75">
      <c r="A41" s="207" t="s">
        <v>59</v>
      </c>
      <c r="B41" s="38" t="s">
        <v>60</v>
      </c>
      <c r="C41" s="39">
        <v>32750</v>
      </c>
      <c r="D41" s="39">
        <f>C41*118%</f>
        <v>38645</v>
      </c>
      <c r="E41" s="40">
        <v>1</v>
      </c>
      <c r="F41" s="11">
        <f>E41*D41</f>
        <v>38645</v>
      </c>
      <c r="G41" s="106">
        <f>F41*6</f>
        <v>231870</v>
      </c>
      <c r="H41" s="114">
        <v>0</v>
      </c>
      <c r="I41" s="111">
        <f>(2500+375)*6*E41</f>
        <v>17250</v>
      </c>
      <c r="J41" s="74">
        <f>SUM(G41:I41)</f>
        <v>249120</v>
      </c>
    </row>
    <row r="42" spans="1:10" s="44" customFormat="1" ht="13.5" thickBot="1">
      <c r="A42" s="271" t="s">
        <v>58</v>
      </c>
      <c r="B42" s="272"/>
      <c r="C42" s="272"/>
      <c r="D42" s="273"/>
      <c r="E42" s="42">
        <f aca="true" t="shared" si="9" ref="E42:J42">SUM(E41:E41)</f>
        <v>1</v>
      </c>
      <c r="F42" s="45">
        <f t="shared" si="9"/>
        <v>38645</v>
      </c>
      <c r="G42" s="45">
        <f t="shared" si="9"/>
        <v>231870</v>
      </c>
      <c r="H42" s="166">
        <f t="shared" si="9"/>
        <v>0</v>
      </c>
      <c r="I42" s="120">
        <f t="shared" si="9"/>
        <v>17250</v>
      </c>
      <c r="J42" s="156">
        <f t="shared" si="9"/>
        <v>249120</v>
      </c>
    </row>
    <row r="43" spans="1:10" ht="13.5" thickBot="1">
      <c r="A43" s="232" t="s">
        <v>45</v>
      </c>
      <c r="B43" s="5"/>
      <c r="C43" s="129"/>
      <c r="D43" s="59"/>
      <c r="E43" s="60"/>
      <c r="F43" s="61"/>
      <c r="G43" s="154"/>
      <c r="H43" s="61"/>
      <c r="I43" s="61"/>
      <c r="J43" s="62"/>
    </row>
    <row r="44" spans="1:10" ht="12.75">
      <c r="A44" s="207" t="s">
        <v>70</v>
      </c>
      <c r="B44" s="38" t="s">
        <v>69</v>
      </c>
      <c r="C44" s="39">
        <v>41905</v>
      </c>
      <c r="D44" s="39">
        <f>C44*118%</f>
        <v>49447.899999999994</v>
      </c>
      <c r="E44" s="40">
        <v>1</v>
      </c>
      <c r="F44" s="11">
        <f>E44*D44</f>
        <v>49447.899999999994</v>
      </c>
      <c r="G44" s="11">
        <f>F44*6</f>
        <v>296687.39999999997</v>
      </c>
      <c r="H44" s="114">
        <v>0</v>
      </c>
      <c r="I44" s="111">
        <f>(2500+375)*6*E44</f>
        <v>17250</v>
      </c>
      <c r="J44" s="74">
        <f>SUM(G44:I44)</f>
        <v>313937.39999999997</v>
      </c>
    </row>
    <row r="45" spans="1:10" s="174" customFormat="1" ht="12.75">
      <c r="A45" s="233" t="s">
        <v>73</v>
      </c>
      <c r="B45" s="167" t="s">
        <v>60</v>
      </c>
      <c r="C45" s="168">
        <v>32750</v>
      </c>
      <c r="D45" s="168">
        <f>C45*118%</f>
        <v>38645</v>
      </c>
      <c r="E45" s="169">
        <v>1</v>
      </c>
      <c r="F45" s="170">
        <f>E45*D45</f>
        <v>38645</v>
      </c>
      <c r="G45" s="170">
        <f>F45*6</f>
        <v>231870</v>
      </c>
      <c r="H45" s="171">
        <v>0</v>
      </c>
      <c r="I45" s="172">
        <f>(2500+375)*6*E45</f>
        <v>17250</v>
      </c>
      <c r="J45" s="173">
        <f>SUM(G45:I45)</f>
        <v>249120</v>
      </c>
    </row>
    <row r="46" spans="1:10" ht="12.75">
      <c r="A46" s="207" t="s">
        <v>74</v>
      </c>
      <c r="B46" s="38" t="s">
        <v>60</v>
      </c>
      <c r="C46" s="39">
        <v>32750</v>
      </c>
      <c r="D46" s="39">
        <f>C46*118%</f>
        <v>38645</v>
      </c>
      <c r="E46" s="40">
        <v>1</v>
      </c>
      <c r="F46" s="11">
        <f>E46*D46</f>
        <v>38645</v>
      </c>
      <c r="G46" s="11">
        <f>F46*6</f>
        <v>231870</v>
      </c>
      <c r="H46" s="114">
        <v>0</v>
      </c>
      <c r="I46" s="111">
        <f>(2500+375)*6*E46</f>
        <v>17250</v>
      </c>
      <c r="J46" s="74">
        <f>SUM(G46:I46)</f>
        <v>249120</v>
      </c>
    </row>
    <row r="47" spans="1:10" s="44" customFormat="1" ht="13.5" thickBot="1">
      <c r="A47" s="271" t="s">
        <v>58</v>
      </c>
      <c r="B47" s="272"/>
      <c r="C47" s="272"/>
      <c r="D47" s="273"/>
      <c r="E47" s="42">
        <f aca="true" t="shared" si="10" ref="E47:J47">SUM(E44:E46)</f>
        <v>3</v>
      </c>
      <c r="F47" s="45">
        <f t="shared" si="10"/>
        <v>126737.9</v>
      </c>
      <c r="G47" s="64">
        <f t="shared" si="10"/>
        <v>760427.3999999999</v>
      </c>
      <c r="H47" s="166">
        <f t="shared" si="10"/>
        <v>0</v>
      </c>
      <c r="I47" s="120">
        <f t="shared" si="10"/>
        <v>51750</v>
      </c>
      <c r="J47" s="156">
        <f t="shared" si="10"/>
        <v>812177.3999999999</v>
      </c>
    </row>
    <row r="48" spans="1:10" ht="13.5" thickBot="1">
      <c r="A48" s="56" t="s">
        <v>79</v>
      </c>
      <c r="B48" s="57"/>
      <c r="C48" s="58"/>
      <c r="D48" s="59"/>
      <c r="E48" s="60"/>
      <c r="F48" s="61"/>
      <c r="G48" s="154"/>
      <c r="H48" s="61"/>
      <c r="I48" s="61"/>
      <c r="J48" s="62"/>
    </row>
    <row r="49" spans="1:10" ht="12.75">
      <c r="A49" s="234" t="s">
        <v>97</v>
      </c>
      <c r="B49" s="38" t="s">
        <v>25</v>
      </c>
      <c r="C49" s="47">
        <v>15470</v>
      </c>
      <c r="D49" s="48">
        <f>C49*118%</f>
        <v>18254.6</v>
      </c>
      <c r="E49" s="40">
        <v>1</v>
      </c>
      <c r="F49" s="11">
        <f>E49*D49</f>
        <v>18254.6</v>
      </c>
      <c r="G49" s="11">
        <f>F49*6</f>
        <v>109527.59999999999</v>
      </c>
      <c r="H49" s="114">
        <v>0</v>
      </c>
      <c r="I49" s="111">
        <f>(2500+375)*6*E49</f>
        <v>17250</v>
      </c>
      <c r="J49" s="74">
        <f>SUM(G49:I49)</f>
        <v>126777.59999999999</v>
      </c>
    </row>
    <row r="50" spans="1:10" s="44" customFormat="1" ht="13.5" thickBot="1">
      <c r="A50" s="271" t="s">
        <v>58</v>
      </c>
      <c r="B50" s="272"/>
      <c r="C50" s="272"/>
      <c r="D50" s="273"/>
      <c r="E50" s="42">
        <f aca="true" t="shared" si="11" ref="E50:J50">SUM(E49:E49)</f>
        <v>1</v>
      </c>
      <c r="F50" s="45">
        <f t="shared" si="11"/>
        <v>18254.6</v>
      </c>
      <c r="G50" s="43">
        <f t="shared" si="11"/>
        <v>109527.59999999999</v>
      </c>
      <c r="H50" s="165">
        <f t="shared" si="11"/>
        <v>0</v>
      </c>
      <c r="I50" s="119">
        <f t="shared" si="11"/>
        <v>17250</v>
      </c>
      <c r="J50" s="155">
        <f t="shared" si="11"/>
        <v>126777.59999999999</v>
      </c>
    </row>
    <row r="51" spans="1:10" ht="13.5" thickBot="1">
      <c r="A51" s="293" t="s">
        <v>94</v>
      </c>
      <c r="B51" s="294"/>
      <c r="C51" s="294"/>
      <c r="D51" s="295"/>
      <c r="E51" s="32">
        <f aca="true" t="shared" si="12" ref="E51:J51">SUM(E39+E42+E47+E50)</f>
        <v>28</v>
      </c>
      <c r="F51" s="23">
        <f t="shared" si="12"/>
        <v>1160429.7</v>
      </c>
      <c r="G51" s="23">
        <f t="shared" si="12"/>
        <v>6962578.199999999</v>
      </c>
      <c r="H51" s="152">
        <f t="shared" si="12"/>
        <v>1241685</v>
      </c>
      <c r="I51" s="112">
        <f>SUM(I39+I42+I47+I50)</f>
        <v>483000</v>
      </c>
      <c r="J51" s="70">
        <f t="shared" si="12"/>
        <v>8687263.2</v>
      </c>
    </row>
    <row r="52" spans="5:10" ht="12.75">
      <c r="E52" s="30"/>
      <c r="F52" s="31"/>
      <c r="G52" s="31"/>
      <c r="H52" s="14"/>
      <c r="I52" s="14"/>
      <c r="J52" s="14"/>
    </row>
    <row r="53" spans="8:10" ht="13.5" thickBot="1">
      <c r="H53" s="14"/>
      <c r="I53" s="124"/>
      <c r="J53" s="124"/>
    </row>
    <row r="54" spans="1:10" ht="13.5" thickBot="1">
      <c r="A54" s="293" t="s">
        <v>94</v>
      </c>
      <c r="B54" s="294"/>
      <c r="C54" s="294"/>
      <c r="D54" s="295"/>
      <c r="E54" s="32">
        <f aca="true" t="shared" si="13" ref="E54:J54">SUM(E28+E51)</f>
        <v>72</v>
      </c>
      <c r="F54" s="23">
        <f t="shared" si="13"/>
        <v>2080682.2</v>
      </c>
      <c r="G54" s="23">
        <f t="shared" si="13"/>
        <v>12484093.2</v>
      </c>
      <c r="H54" s="152">
        <f t="shared" si="13"/>
        <v>1241685</v>
      </c>
      <c r="I54" s="112">
        <f>SUM(I28+I51)</f>
        <v>1242000</v>
      </c>
      <c r="J54" s="70">
        <f t="shared" si="13"/>
        <v>14967778.2</v>
      </c>
    </row>
    <row r="55" spans="7:10" ht="12.75">
      <c r="G55" s="146"/>
      <c r="H55" s="175"/>
      <c r="I55" s="14"/>
      <c r="J55" s="14"/>
    </row>
    <row r="56" spans="8:10" ht="12.75">
      <c r="H56" s="14"/>
      <c r="I56" s="14"/>
      <c r="J56" s="14"/>
    </row>
    <row r="57" spans="8:10" ht="12.75">
      <c r="H57" s="125"/>
      <c r="I57" s="125"/>
      <c r="J57" s="125"/>
    </row>
    <row r="58" spans="8:10" ht="12.75">
      <c r="H58" s="122"/>
      <c r="I58" s="122"/>
      <c r="J58" s="122"/>
    </row>
    <row r="59" spans="8:10" ht="12.75">
      <c r="H59" s="122"/>
      <c r="I59" s="122"/>
      <c r="J59" s="122"/>
    </row>
    <row r="60" spans="8:10" ht="12.75">
      <c r="H60" s="123"/>
      <c r="I60" s="123"/>
      <c r="J60" s="123"/>
    </row>
    <row r="61" spans="8:10" ht="12.75">
      <c r="H61" s="121"/>
      <c r="I61" s="121"/>
      <c r="J61" s="121"/>
    </row>
    <row r="62" spans="8:10" ht="12.75">
      <c r="H62" s="14"/>
      <c r="I62" s="14"/>
      <c r="J62" s="14"/>
    </row>
    <row r="63" spans="8:10" ht="12.75">
      <c r="H63" s="14"/>
      <c r="I63" s="14"/>
      <c r="J63" s="14"/>
    </row>
    <row r="64" spans="8:10" ht="12.75">
      <c r="H64" s="14"/>
      <c r="I64" s="14"/>
      <c r="J64" s="14"/>
    </row>
    <row r="65" spans="8:10" ht="12.75">
      <c r="H65" s="14"/>
      <c r="I65" s="14"/>
      <c r="J65" s="14"/>
    </row>
    <row r="66" spans="8:10" ht="12.75">
      <c r="H66" s="14"/>
      <c r="I66" s="14"/>
      <c r="J66" s="14"/>
    </row>
    <row r="67" spans="8:10" ht="12.75">
      <c r="H67" s="14"/>
      <c r="I67" s="14"/>
      <c r="J67" s="14"/>
    </row>
    <row r="68" spans="8:10" ht="12.75">
      <c r="H68" s="121"/>
      <c r="I68" s="121"/>
      <c r="J68" s="121"/>
    </row>
    <row r="69" spans="8:10" ht="12.75">
      <c r="H69" s="14"/>
      <c r="I69" s="14"/>
      <c r="J69" s="14"/>
    </row>
    <row r="70" spans="8:10" ht="12.75">
      <c r="H70" s="126"/>
      <c r="I70" s="14"/>
      <c r="J70" s="14"/>
    </row>
    <row r="71" spans="8:10" ht="12.75">
      <c r="H71" s="14"/>
      <c r="I71" s="14"/>
      <c r="J71" s="14"/>
    </row>
    <row r="72" spans="8:10" ht="12.75">
      <c r="H72" s="127"/>
      <c r="I72" s="127"/>
      <c r="J72" s="127"/>
    </row>
    <row r="73" spans="8:10" ht="12.75">
      <c r="H73" s="127"/>
      <c r="I73" s="127"/>
      <c r="J73" s="127"/>
    </row>
    <row r="74" spans="8:10" ht="12.75">
      <c r="H74" s="14"/>
      <c r="I74" s="14"/>
      <c r="J74" s="14"/>
    </row>
    <row r="75" spans="8:10" ht="12.75">
      <c r="H75" s="127"/>
      <c r="I75" s="127"/>
      <c r="J75" s="127"/>
    </row>
    <row r="76" spans="8:10" ht="12.75">
      <c r="H76" s="127"/>
      <c r="I76" s="127"/>
      <c r="J76" s="127"/>
    </row>
    <row r="77" spans="8:10" ht="12.75">
      <c r="H77" s="127"/>
      <c r="I77" s="127"/>
      <c r="J77" s="127"/>
    </row>
    <row r="78" spans="8:10" ht="12.75">
      <c r="H78" s="127"/>
      <c r="I78" s="127"/>
      <c r="J78" s="127"/>
    </row>
    <row r="79" spans="8:10" ht="12.75">
      <c r="H79" s="127"/>
      <c r="I79" s="127"/>
      <c r="J79" s="127"/>
    </row>
    <row r="80" spans="8:10" ht="12.75">
      <c r="H80" s="127"/>
      <c r="I80" s="127"/>
      <c r="J80" s="127"/>
    </row>
    <row r="81" spans="8:10" ht="12.75">
      <c r="H81" s="127"/>
      <c r="I81" s="127"/>
      <c r="J81" s="127"/>
    </row>
    <row r="82" spans="8:10" ht="12.75">
      <c r="H82" s="127"/>
      <c r="I82" s="127"/>
      <c r="J82" s="127"/>
    </row>
    <row r="83" spans="8:10" ht="12.75">
      <c r="H83" s="127"/>
      <c r="I83" s="127"/>
      <c r="J83" s="127"/>
    </row>
    <row r="84" spans="8:10" ht="12.75">
      <c r="H84" s="127"/>
      <c r="I84" s="127"/>
      <c r="J84" s="127"/>
    </row>
    <row r="85" spans="8:10" ht="12.75">
      <c r="H85" s="127"/>
      <c r="I85" s="127"/>
      <c r="J85" s="127"/>
    </row>
    <row r="86" spans="8:10" ht="12.75">
      <c r="H86" s="127"/>
      <c r="I86" s="127"/>
      <c r="J86" s="127"/>
    </row>
    <row r="87" spans="8:10" ht="12.75">
      <c r="H87" s="127"/>
      <c r="I87" s="127"/>
      <c r="J87" s="127"/>
    </row>
    <row r="88" spans="8:10" ht="12.75">
      <c r="H88" s="128"/>
      <c r="I88" s="128"/>
      <c r="J88" s="128"/>
    </row>
    <row r="89" spans="8:10" ht="12.75">
      <c r="H89" s="128"/>
      <c r="I89" s="128"/>
      <c r="J89" s="128"/>
    </row>
    <row r="90" spans="8:10" ht="12.75">
      <c r="H90" s="128"/>
      <c r="I90" s="128"/>
      <c r="J90" s="128"/>
    </row>
    <row r="91" spans="8:10" ht="12.75">
      <c r="H91" s="128"/>
      <c r="I91" s="128"/>
      <c r="J91" s="128"/>
    </row>
    <row r="92" spans="8:10" ht="12.75">
      <c r="H92" s="128"/>
      <c r="I92" s="128"/>
      <c r="J92" s="128"/>
    </row>
    <row r="93" spans="8:10" ht="12.75">
      <c r="H93" s="128"/>
      <c r="I93" s="128"/>
      <c r="J93" s="128"/>
    </row>
    <row r="94" spans="8:10" ht="12.75">
      <c r="H94" s="128"/>
      <c r="I94" s="128"/>
      <c r="J94" s="128"/>
    </row>
    <row r="95" spans="8:10" ht="12.75">
      <c r="H95" s="128"/>
      <c r="I95" s="128"/>
      <c r="J95" s="128"/>
    </row>
    <row r="96" spans="8:10" ht="12.75">
      <c r="H96" s="128"/>
      <c r="I96" s="128"/>
      <c r="J96" s="128"/>
    </row>
    <row r="97" spans="8:10" ht="12.75">
      <c r="H97" s="128"/>
      <c r="I97" s="128"/>
      <c r="J97" s="128"/>
    </row>
    <row r="98" spans="8:10" ht="12.75">
      <c r="H98" s="128"/>
      <c r="I98" s="128"/>
      <c r="J98" s="128"/>
    </row>
    <row r="99" spans="8:10" ht="12.75">
      <c r="H99" s="128"/>
      <c r="I99" s="128"/>
      <c r="J99" s="128"/>
    </row>
    <row r="100" spans="8:10" ht="12.75">
      <c r="H100" s="128"/>
      <c r="I100" s="128"/>
      <c r="J100" s="128"/>
    </row>
    <row r="101" spans="8:10" ht="12.75">
      <c r="H101" s="128"/>
      <c r="I101" s="128"/>
      <c r="J101" s="128"/>
    </row>
    <row r="102" spans="8:10" ht="12.75">
      <c r="H102" s="128"/>
      <c r="I102" s="128"/>
      <c r="J102" s="128"/>
    </row>
    <row r="103" spans="8:10" ht="12.75">
      <c r="H103" s="128"/>
      <c r="I103" s="128"/>
      <c r="J103" s="128"/>
    </row>
    <row r="104" spans="8:10" ht="12.75">
      <c r="H104" s="128"/>
      <c r="I104" s="128"/>
      <c r="J104" s="128"/>
    </row>
    <row r="105" spans="8:10" ht="12.75">
      <c r="H105" s="128"/>
      <c r="I105" s="128"/>
      <c r="J105" s="128"/>
    </row>
    <row r="106" spans="8:10" ht="12.75">
      <c r="H106" s="128"/>
      <c r="I106" s="128"/>
      <c r="J106" s="128"/>
    </row>
    <row r="107" spans="8:10" ht="12.75">
      <c r="H107" s="128"/>
      <c r="I107" s="128"/>
      <c r="J107" s="128"/>
    </row>
    <row r="108" spans="8:10" ht="12.75">
      <c r="H108" s="128"/>
      <c r="I108" s="128"/>
      <c r="J108" s="128"/>
    </row>
    <row r="109" spans="8:10" ht="12.75">
      <c r="H109" s="128"/>
      <c r="I109" s="128"/>
      <c r="J109" s="128"/>
    </row>
    <row r="110" spans="8:10" ht="12.75">
      <c r="H110" s="128"/>
      <c r="I110" s="128"/>
      <c r="J110" s="128"/>
    </row>
    <row r="111" spans="8:10" ht="12.75">
      <c r="H111" s="128"/>
      <c r="I111" s="128"/>
      <c r="J111" s="128"/>
    </row>
    <row r="112" spans="8:10" ht="12.75">
      <c r="H112" s="128"/>
      <c r="I112" s="128"/>
      <c r="J112" s="128"/>
    </row>
    <row r="113" spans="8:10" ht="12.75">
      <c r="H113" s="128"/>
      <c r="I113" s="128"/>
      <c r="J113" s="128"/>
    </row>
    <row r="114" spans="8:10" ht="12.75">
      <c r="H114" s="128"/>
      <c r="I114" s="128"/>
      <c r="J114" s="128"/>
    </row>
    <row r="115" spans="8:10" ht="12.75">
      <c r="H115" s="128"/>
      <c r="I115" s="128"/>
      <c r="J115" s="128"/>
    </row>
    <row r="116" spans="8:10" ht="12.75">
      <c r="H116" s="128"/>
      <c r="I116" s="128"/>
      <c r="J116" s="128"/>
    </row>
    <row r="117" spans="8:10" ht="12.75">
      <c r="H117" s="128"/>
      <c r="I117" s="128"/>
      <c r="J117" s="128"/>
    </row>
    <row r="118" spans="8:10" ht="12.75">
      <c r="H118" s="128"/>
      <c r="I118" s="128"/>
      <c r="J118" s="128"/>
    </row>
    <row r="119" spans="8:10" ht="12.75">
      <c r="H119" s="128"/>
      <c r="I119" s="128"/>
      <c r="J119" s="128"/>
    </row>
    <row r="120" spans="8:10" ht="12.75">
      <c r="H120" s="128"/>
      <c r="I120" s="128"/>
      <c r="J120" s="128"/>
    </row>
    <row r="121" spans="8:10" ht="12.75">
      <c r="H121" s="128"/>
      <c r="I121" s="128"/>
      <c r="J121" s="128"/>
    </row>
    <row r="122" spans="8:10" ht="12.75">
      <c r="H122" s="128"/>
      <c r="I122" s="128"/>
      <c r="J122" s="128"/>
    </row>
    <row r="123" spans="8:10" ht="12.75">
      <c r="H123" s="128"/>
      <c r="I123" s="128"/>
      <c r="J123" s="128"/>
    </row>
    <row r="124" spans="8:10" ht="12.75">
      <c r="H124" s="128"/>
      <c r="I124" s="128"/>
      <c r="J124" s="128"/>
    </row>
    <row r="125" spans="8:10" ht="12.75">
      <c r="H125" s="128"/>
      <c r="I125" s="128"/>
      <c r="J125" s="128"/>
    </row>
    <row r="126" spans="8:10" ht="12.75">
      <c r="H126" s="128"/>
      <c r="I126" s="128"/>
      <c r="J126" s="128"/>
    </row>
    <row r="127" spans="8:10" ht="12.75">
      <c r="H127" s="128"/>
      <c r="I127" s="128"/>
      <c r="J127" s="128"/>
    </row>
    <row r="128" spans="8:10" ht="12.75">
      <c r="H128" s="128"/>
      <c r="I128" s="128"/>
      <c r="J128" s="128"/>
    </row>
    <row r="129" spans="8:10" ht="12.75">
      <c r="H129" s="128"/>
      <c r="I129" s="128"/>
      <c r="J129" s="128"/>
    </row>
    <row r="130" spans="8:10" ht="12.75">
      <c r="H130" s="128"/>
      <c r="I130" s="128"/>
      <c r="J130" s="128"/>
    </row>
    <row r="131" spans="8:10" ht="12.75">
      <c r="H131" s="128"/>
      <c r="I131" s="128"/>
      <c r="J131" s="128"/>
    </row>
    <row r="132" spans="8:10" ht="12.75">
      <c r="H132" s="128"/>
      <c r="I132" s="128"/>
      <c r="J132" s="128"/>
    </row>
    <row r="133" spans="8:10" ht="12.75">
      <c r="H133" s="128"/>
      <c r="I133" s="128"/>
      <c r="J133" s="128"/>
    </row>
    <row r="134" spans="8:10" ht="12.75">
      <c r="H134" s="128"/>
      <c r="I134" s="128"/>
      <c r="J134" s="128"/>
    </row>
    <row r="135" spans="8:10" ht="12.75">
      <c r="H135" s="128"/>
      <c r="I135" s="128"/>
      <c r="J135" s="128"/>
    </row>
    <row r="136" spans="8:10" ht="12.75">
      <c r="H136" s="128"/>
      <c r="I136" s="128"/>
      <c r="J136" s="128"/>
    </row>
    <row r="137" spans="8:10" ht="12.75">
      <c r="H137" s="128"/>
      <c r="I137" s="128"/>
      <c r="J137" s="128"/>
    </row>
    <row r="138" spans="8:10" ht="12.75">
      <c r="H138" s="128"/>
      <c r="I138" s="128"/>
      <c r="J138" s="128"/>
    </row>
    <row r="139" spans="8:10" ht="12.75">
      <c r="H139" s="128"/>
      <c r="I139" s="128"/>
      <c r="J139" s="128"/>
    </row>
    <row r="140" spans="8:10" ht="12.75">
      <c r="H140" s="128"/>
      <c r="I140" s="128"/>
      <c r="J140" s="128"/>
    </row>
    <row r="141" spans="8:10" ht="12.75">
      <c r="H141" s="128"/>
      <c r="I141" s="128"/>
      <c r="J141" s="128"/>
    </row>
    <row r="142" spans="8:10" ht="12.75">
      <c r="H142" s="128"/>
      <c r="I142" s="128"/>
      <c r="J142" s="128"/>
    </row>
    <row r="143" spans="8:10" ht="12.75">
      <c r="H143" s="128"/>
      <c r="I143" s="128"/>
      <c r="J143" s="128"/>
    </row>
    <row r="144" spans="8:10" ht="12.75">
      <c r="H144" s="128"/>
      <c r="I144" s="128"/>
      <c r="J144" s="128"/>
    </row>
    <row r="145" spans="8:10" ht="12.75">
      <c r="H145" s="128"/>
      <c r="I145" s="128"/>
      <c r="J145" s="128"/>
    </row>
    <row r="146" spans="8:10" ht="12.75">
      <c r="H146" s="128"/>
      <c r="I146" s="128"/>
      <c r="J146" s="128"/>
    </row>
    <row r="147" spans="8:10" ht="12.75">
      <c r="H147" s="128"/>
      <c r="I147" s="128"/>
      <c r="J147" s="128"/>
    </row>
    <row r="148" spans="8:10" ht="12.75">
      <c r="H148" s="128"/>
      <c r="I148" s="128"/>
      <c r="J148" s="128"/>
    </row>
    <row r="149" spans="8:10" ht="12.75">
      <c r="H149" s="128"/>
      <c r="I149" s="128"/>
      <c r="J149" s="128"/>
    </row>
    <row r="150" spans="8:10" ht="12.75">
      <c r="H150" s="128"/>
      <c r="I150" s="128"/>
      <c r="J150" s="128"/>
    </row>
    <row r="151" spans="8:10" ht="12.75">
      <c r="H151" s="128"/>
      <c r="I151" s="128"/>
      <c r="J151" s="128"/>
    </row>
    <row r="152" spans="8:10" ht="12.75">
      <c r="H152" s="128"/>
      <c r="I152" s="128"/>
      <c r="J152" s="128"/>
    </row>
    <row r="153" spans="8:10" ht="12.75">
      <c r="H153" s="128"/>
      <c r="I153" s="128"/>
      <c r="J153" s="128"/>
    </row>
    <row r="154" spans="8:10" ht="12.75">
      <c r="H154" s="128"/>
      <c r="I154" s="128"/>
      <c r="J154" s="128"/>
    </row>
    <row r="155" spans="8:10" ht="12.75">
      <c r="H155" s="128"/>
      <c r="I155" s="128"/>
      <c r="J155" s="128"/>
    </row>
    <row r="156" spans="8:10" ht="12.75">
      <c r="H156" s="128"/>
      <c r="I156" s="128"/>
      <c r="J156" s="128"/>
    </row>
    <row r="157" spans="8:10" ht="12.75">
      <c r="H157" s="128"/>
      <c r="I157" s="128"/>
      <c r="J157" s="128"/>
    </row>
    <row r="158" spans="8:10" ht="12.75">
      <c r="H158" s="128"/>
      <c r="I158" s="128"/>
      <c r="J158" s="128"/>
    </row>
    <row r="159" spans="8:10" ht="12.75">
      <c r="H159" s="128"/>
      <c r="I159" s="128"/>
      <c r="J159" s="128"/>
    </row>
    <row r="160" spans="8:10" ht="12.75">
      <c r="H160" s="128"/>
      <c r="I160" s="128"/>
      <c r="J160" s="128"/>
    </row>
    <row r="161" spans="8:10" ht="12.75">
      <c r="H161" s="128"/>
      <c r="I161" s="128"/>
      <c r="J161" s="128"/>
    </row>
    <row r="162" spans="8:10" ht="12.75">
      <c r="H162" s="128"/>
      <c r="I162" s="128"/>
      <c r="J162" s="128"/>
    </row>
    <row r="163" spans="8:10" ht="12.75">
      <c r="H163" s="128"/>
      <c r="I163" s="128"/>
      <c r="J163" s="128"/>
    </row>
    <row r="164" spans="8:10" ht="12.75">
      <c r="H164" s="128"/>
      <c r="I164" s="128"/>
      <c r="J164" s="128"/>
    </row>
    <row r="165" spans="8:10" ht="12.75">
      <c r="H165" s="128"/>
      <c r="I165" s="128"/>
      <c r="J165" s="128"/>
    </row>
    <row r="166" spans="8:10" ht="12.75">
      <c r="H166" s="128"/>
      <c r="I166" s="128"/>
      <c r="J166" s="128"/>
    </row>
    <row r="167" spans="8:10" ht="12.75">
      <c r="H167" s="128"/>
      <c r="I167" s="128"/>
      <c r="J167" s="128"/>
    </row>
    <row r="168" spans="8:10" ht="12.75">
      <c r="H168" s="128"/>
      <c r="I168" s="128"/>
      <c r="J168" s="128"/>
    </row>
    <row r="169" spans="8:10" ht="12.75">
      <c r="H169" s="128"/>
      <c r="I169" s="128"/>
      <c r="J169" s="128"/>
    </row>
    <row r="170" spans="8:10" ht="12.75">
      <c r="H170" s="128"/>
      <c r="I170" s="128"/>
      <c r="J170" s="128"/>
    </row>
    <row r="171" spans="8:10" ht="12.75">
      <c r="H171" s="128"/>
      <c r="I171" s="128"/>
      <c r="J171" s="128"/>
    </row>
    <row r="172" spans="8:10" ht="12.75">
      <c r="H172" s="128"/>
      <c r="I172" s="128"/>
      <c r="J172" s="128"/>
    </row>
    <row r="173" spans="8:10" ht="12.75">
      <c r="H173" s="128"/>
      <c r="I173" s="128"/>
      <c r="J173" s="128"/>
    </row>
    <row r="174" spans="8:10" ht="12.75">
      <c r="H174" s="128"/>
      <c r="I174" s="128"/>
      <c r="J174" s="128"/>
    </row>
    <row r="175" spans="8:10" ht="12.75">
      <c r="H175" s="128"/>
      <c r="I175" s="128"/>
      <c r="J175" s="128"/>
    </row>
    <row r="176" spans="8:10" ht="12.75">
      <c r="H176" s="128"/>
      <c r="I176" s="128"/>
      <c r="J176" s="128"/>
    </row>
    <row r="177" spans="8:10" ht="12.75">
      <c r="H177" s="128"/>
      <c r="I177" s="128"/>
      <c r="J177" s="128"/>
    </row>
    <row r="178" spans="8:10" ht="12.75">
      <c r="H178" s="128"/>
      <c r="I178" s="128"/>
      <c r="J178" s="128"/>
    </row>
    <row r="179" spans="8:10" ht="12.75">
      <c r="H179" s="128"/>
      <c r="I179" s="128"/>
      <c r="J179" s="128"/>
    </row>
    <row r="180" spans="8:10" ht="12.75">
      <c r="H180" s="128"/>
      <c r="I180" s="128"/>
      <c r="J180" s="128"/>
    </row>
    <row r="181" spans="8:10" ht="12.75">
      <c r="H181" s="128"/>
      <c r="I181" s="128"/>
      <c r="J181" s="128"/>
    </row>
    <row r="182" spans="8:10" ht="12.75">
      <c r="H182" s="128"/>
      <c r="I182" s="128"/>
      <c r="J182" s="128"/>
    </row>
    <row r="183" spans="8:10" ht="12.75">
      <c r="H183" s="128"/>
      <c r="I183" s="128"/>
      <c r="J183" s="128"/>
    </row>
    <row r="184" spans="8:10" ht="12.75">
      <c r="H184" s="128"/>
      <c r="I184" s="128"/>
      <c r="J184" s="128"/>
    </row>
    <row r="185" spans="8:10" ht="12.75">
      <c r="H185" s="128"/>
      <c r="I185" s="128"/>
      <c r="J185" s="128"/>
    </row>
    <row r="186" spans="8:10" ht="12.75">
      <c r="H186" s="128"/>
      <c r="I186" s="128"/>
      <c r="J186" s="128"/>
    </row>
    <row r="187" spans="8:10" ht="12.75">
      <c r="H187" s="128"/>
      <c r="I187" s="128"/>
      <c r="J187" s="128"/>
    </row>
    <row r="188" spans="8:10" ht="12.75">
      <c r="H188" s="128"/>
      <c r="I188" s="128"/>
      <c r="J188" s="128"/>
    </row>
    <row r="189" spans="8:10" ht="12.75">
      <c r="H189" s="128"/>
      <c r="I189" s="128"/>
      <c r="J189" s="128"/>
    </row>
    <row r="190" spans="8:10" ht="12.75">
      <c r="H190" s="128"/>
      <c r="I190" s="128"/>
      <c r="J190" s="128"/>
    </row>
    <row r="191" spans="8:10" ht="12.75">
      <c r="H191" s="128"/>
      <c r="I191" s="128"/>
      <c r="J191" s="128"/>
    </row>
    <row r="192" spans="8:10" ht="12.75">
      <c r="H192" s="128"/>
      <c r="I192" s="128"/>
      <c r="J192" s="128"/>
    </row>
    <row r="193" spans="8:10" ht="12.75">
      <c r="H193" s="128"/>
      <c r="I193" s="128"/>
      <c r="J193" s="128"/>
    </row>
    <row r="194" spans="8:10" ht="12.75">
      <c r="H194" s="128"/>
      <c r="I194" s="128"/>
      <c r="J194" s="128"/>
    </row>
    <row r="195" spans="8:10" ht="12.75">
      <c r="H195" s="128"/>
      <c r="I195" s="128"/>
      <c r="J195" s="128"/>
    </row>
    <row r="196" spans="8:10" ht="12.75">
      <c r="H196" s="128"/>
      <c r="I196" s="128"/>
      <c r="J196" s="128"/>
    </row>
    <row r="197" spans="8:10" ht="12.75">
      <c r="H197" s="128"/>
      <c r="I197" s="128"/>
      <c r="J197" s="128"/>
    </row>
    <row r="198" spans="8:10" ht="12.75">
      <c r="H198" s="128"/>
      <c r="I198" s="128"/>
      <c r="J198" s="128"/>
    </row>
    <row r="199" spans="8:10" ht="12.75">
      <c r="H199" s="128"/>
      <c r="I199" s="128"/>
      <c r="J199" s="128"/>
    </row>
    <row r="200" spans="8:10" ht="12.75">
      <c r="H200" s="128"/>
      <c r="I200" s="128"/>
      <c r="J200" s="128"/>
    </row>
    <row r="201" spans="8:10" ht="12.75">
      <c r="H201" s="128"/>
      <c r="I201" s="128"/>
      <c r="J201" s="128"/>
    </row>
    <row r="202" spans="8:10" ht="12.75">
      <c r="H202" s="128"/>
      <c r="I202" s="128"/>
      <c r="J202" s="128"/>
    </row>
    <row r="203" spans="8:10" ht="12.75">
      <c r="H203" s="128"/>
      <c r="I203" s="128"/>
      <c r="J203" s="128"/>
    </row>
    <row r="204" spans="8:10" ht="12.75">
      <c r="H204" s="128"/>
      <c r="I204" s="128"/>
      <c r="J204" s="128"/>
    </row>
    <row r="205" spans="8:10" ht="12.75">
      <c r="H205" s="128"/>
      <c r="I205" s="128"/>
      <c r="J205" s="128"/>
    </row>
    <row r="206" spans="8:10" ht="12.75">
      <c r="H206" s="128"/>
      <c r="I206" s="128"/>
      <c r="J206" s="128"/>
    </row>
    <row r="207" spans="8:10" ht="12.75">
      <c r="H207" s="128"/>
      <c r="I207" s="128"/>
      <c r="J207" s="128"/>
    </row>
    <row r="208" spans="8:10" ht="12.75">
      <c r="H208" s="128"/>
      <c r="I208" s="128"/>
      <c r="J208" s="128"/>
    </row>
    <row r="209" spans="8:10" ht="12.75">
      <c r="H209" s="128"/>
      <c r="I209" s="128"/>
      <c r="J209" s="128"/>
    </row>
    <row r="210" spans="8:10" ht="12.75">
      <c r="H210" s="128"/>
      <c r="I210" s="128"/>
      <c r="J210" s="128"/>
    </row>
    <row r="211" spans="8:10" ht="12.75">
      <c r="H211" s="128"/>
      <c r="I211" s="128"/>
      <c r="J211" s="128"/>
    </row>
    <row r="212" spans="8:10" ht="12.75">
      <c r="H212" s="128"/>
      <c r="I212" s="128"/>
      <c r="J212" s="128"/>
    </row>
    <row r="213" spans="8:10" ht="12.75">
      <c r="H213" s="128"/>
      <c r="I213" s="128"/>
      <c r="J213" s="128"/>
    </row>
    <row r="214" spans="8:10" ht="12.75">
      <c r="H214" s="128"/>
      <c r="I214" s="128"/>
      <c r="J214" s="128"/>
    </row>
    <row r="215" spans="8:10" ht="12.75">
      <c r="H215" s="128"/>
      <c r="I215" s="128"/>
      <c r="J215" s="128"/>
    </row>
    <row r="216" spans="8:10" ht="12.75">
      <c r="H216" s="128"/>
      <c r="I216" s="128"/>
      <c r="J216" s="128"/>
    </row>
    <row r="217" spans="8:10" ht="12.75">
      <c r="H217" s="128"/>
      <c r="I217" s="128"/>
      <c r="J217" s="128"/>
    </row>
    <row r="218" spans="8:10" ht="12.75">
      <c r="H218" s="128"/>
      <c r="I218" s="128"/>
      <c r="J218" s="128"/>
    </row>
    <row r="219" spans="8:10" ht="12.75">
      <c r="H219" s="128"/>
      <c r="I219" s="128"/>
      <c r="J219" s="128"/>
    </row>
    <row r="220" spans="8:10" ht="12.75">
      <c r="H220" s="128"/>
      <c r="I220" s="128"/>
      <c r="J220" s="128"/>
    </row>
    <row r="221" spans="8:10" ht="12.75">
      <c r="H221" s="128"/>
      <c r="I221" s="128"/>
      <c r="J221" s="128"/>
    </row>
    <row r="222" spans="8:10" ht="12.75">
      <c r="H222" s="128"/>
      <c r="I222" s="128"/>
      <c r="J222" s="128"/>
    </row>
    <row r="223" spans="8:10" ht="12.75">
      <c r="H223" s="128"/>
      <c r="I223" s="128"/>
      <c r="J223" s="128"/>
    </row>
    <row r="224" spans="8:10" ht="12.75">
      <c r="H224" s="128"/>
      <c r="I224" s="128"/>
      <c r="J224" s="128"/>
    </row>
    <row r="225" spans="8:10" ht="12.75">
      <c r="H225" s="128"/>
      <c r="I225" s="128"/>
      <c r="J225" s="128"/>
    </row>
    <row r="226" spans="8:10" ht="12.75">
      <c r="H226" s="128"/>
      <c r="I226" s="128"/>
      <c r="J226" s="128"/>
    </row>
    <row r="227" spans="8:10" ht="12.75">
      <c r="H227" s="128"/>
      <c r="I227" s="128"/>
      <c r="J227" s="128"/>
    </row>
    <row r="228" spans="8:10" ht="12.75">
      <c r="H228" s="128"/>
      <c r="I228" s="128"/>
      <c r="J228" s="128"/>
    </row>
    <row r="229" spans="8:10" ht="12.75">
      <c r="H229" s="128"/>
      <c r="I229" s="128"/>
      <c r="J229" s="128"/>
    </row>
    <row r="230" spans="8:10" ht="12.75">
      <c r="H230" s="128"/>
      <c r="I230" s="128"/>
      <c r="J230" s="128"/>
    </row>
    <row r="231" spans="8:10" ht="12.75">
      <c r="H231" s="128"/>
      <c r="I231" s="128"/>
      <c r="J231" s="128"/>
    </row>
    <row r="232" spans="8:10" ht="12.75">
      <c r="H232" s="128"/>
      <c r="I232" s="128"/>
      <c r="J232" s="128"/>
    </row>
    <row r="233" spans="8:10" ht="12.75">
      <c r="H233" s="128"/>
      <c r="I233" s="128"/>
      <c r="J233" s="128"/>
    </row>
    <row r="234" spans="8:10" ht="12.75">
      <c r="H234" s="128"/>
      <c r="I234" s="128"/>
      <c r="J234" s="128"/>
    </row>
    <row r="235" spans="8:10" ht="12.75">
      <c r="H235" s="128"/>
      <c r="I235" s="128"/>
      <c r="J235" s="128"/>
    </row>
    <row r="236" spans="8:10" ht="12.75">
      <c r="H236" s="128"/>
      <c r="I236" s="128"/>
      <c r="J236" s="128"/>
    </row>
    <row r="237" spans="8:10" ht="12.75">
      <c r="H237" s="128"/>
      <c r="I237" s="128"/>
      <c r="J237" s="128"/>
    </row>
    <row r="238" spans="8:10" ht="12.75">
      <c r="H238" s="128"/>
      <c r="I238" s="128"/>
      <c r="J238" s="128"/>
    </row>
    <row r="239" spans="8:10" ht="12.75">
      <c r="H239" s="128"/>
      <c r="I239" s="128"/>
      <c r="J239" s="128"/>
    </row>
    <row r="240" spans="8:10" ht="12.75">
      <c r="H240" s="128"/>
      <c r="I240" s="128"/>
      <c r="J240" s="128"/>
    </row>
    <row r="241" spans="8:10" ht="12.75">
      <c r="H241" s="128"/>
      <c r="I241" s="128"/>
      <c r="J241" s="128"/>
    </row>
    <row r="242" spans="8:10" ht="12.75">
      <c r="H242" s="128"/>
      <c r="I242" s="128"/>
      <c r="J242" s="128"/>
    </row>
    <row r="243" spans="8:10" ht="12.75">
      <c r="H243" s="128"/>
      <c r="I243" s="128"/>
      <c r="J243" s="128"/>
    </row>
    <row r="244" spans="8:10" ht="12.75">
      <c r="H244" s="128"/>
      <c r="I244" s="128"/>
      <c r="J244" s="128"/>
    </row>
    <row r="245" spans="8:10" ht="12.75">
      <c r="H245" s="128"/>
      <c r="I245" s="128"/>
      <c r="J245" s="128"/>
    </row>
    <row r="246" spans="8:10" ht="12.75">
      <c r="H246" s="128"/>
      <c r="I246" s="128"/>
      <c r="J246" s="128"/>
    </row>
    <row r="247" spans="8:10" ht="12.75">
      <c r="H247" s="128"/>
      <c r="I247" s="128"/>
      <c r="J247" s="128"/>
    </row>
    <row r="248" spans="8:10" ht="12.75">
      <c r="H248" s="128"/>
      <c r="I248" s="128"/>
      <c r="J248" s="128"/>
    </row>
    <row r="249" spans="8:10" ht="12.75">
      <c r="H249" s="128"/>
      <c r="I249" s="128"/>
      <c r="J249" s="128"/>
    </row>
    <row r="250" spans="8:10" ht="12.75">
      <c r="H250" s="128"/>
      <c r="I250" s="128"/>
      <c r="J250" s="128"/>
    </row>
    <row r="251" spans="8:10" ht="12.75">
      <c r="H251" s="128"/>
      <c r="I251" s="128"/>
      <c r="J251" s="128"/>
    </row>
    <row r="252" spans="8:10" ht="12.75">
      <c r="H252" s="128"/>
      <c r="I252" s="128"/>
      <c r="J252" s="128"/>
    </row>
    <row r="253" spans="8:10" ht="12.75">
      <c r="H253" s="128"/>
      <c r="I253" s="128"/>
      <c r="J253" s="128"/>
    </row>
    <row r="254" spans="8:10" ht="12.75">
      <c r="H254" s="128"/>
      <c r="I254" s="128"/>
      <c r="J254" s="128"/>
    </row>
    <row r="255" spans="8:10" ht="12.75">
      <c r="H255" s="128"/>
      <c r="I255" s="128"/>
      <c r="J255" s="128"/>
    </row>
    <row r="256" spans="8:10" ht="12.75">
      <c r="H256" s="128"/>
      <c r="I256" s="128"/>
      <c r="J256" s="128"/>
    </row>
    <row r="257" spans="8:10" ht="12.75">
      <c r="H257" s="128"/>
      <c r="I257" s="128"/>
      <c r="J257" s="128"/>
    </row>
    <row r="258" spans="8:10" ht="12.75">
      <c r="H258" s="128"/>
      <c r="I258" s="128"/>
      <c r="J258" s="128"/>
    </row>
    <row r="259" spans="8:10" ht="12.75">
      <c r="H259" s="128"/>
      <c r="I259" s="128"/>
      <c r="J259" s="128"/>
    </row>
    <row r="260" spans="8:10" ht="12.75">
      <c r="H260" s="128"/>
      <c r="I260" s="128"/>
      <c r="J260" s="128"/>
    </row>
    <row r="261" spans="8:10" ht="12.75">
      <c r="H261" s="128"/>
      <c r="I261" s="128"/>
      <c r="J261" s="128"/>
    </row>
    <row r="262" spans="8:10" ht="12.75">
      <c r="H262" s="128"/>
      <c r="I262" s="128"/>
      <c r="J262" s="128"/>
    </row>
    <row r="263" spans="8:10" ht="12.75">
      <c r="H263" s="128"/>
      <c r="I263" s="128"/>
      <c r="J263" s="128"/>
    </row>
    <row r="264" spans="8:10" ht="12.75">
      <c r="H264" s="128"/>
      <c r="I264" s="128"/>
      <c r="J264" s="128"/>
    </row>
    <row r="265" spans="8:10" ht="12.75">
      <c r="H265" s="128"/>
      <c r="I265" s="128"/>
      <c r="J265" s="128"/>
    </row>
    <row r="266" spans="8:10" ht="12.75">
      <c r="H266" s="128"/>
      <c r="I266" s="128"/>
      <c r="J266" s="128"/>
    </row>
    <row r="267" spans="8:10" ht="12.75">
      <c r="H267" s="128"/>
      <c r="I267" s="128"/>
      <c r="J267" s="128"/>
    </row>
    <row r="268" spans="8:10" ht="12.75">
      <c r="H268" s="128"/>
      <c r="I268" s="128"/>
      <c r="J268" s="128"/>
    </row>
    <row r="269" spans="8:10" ht="12.75">
      <c r="H269" s="128"/>
      <c r="I269" s="128"/>
      <c r="J269" s="128"/>
    </row>
    <row r="270" spans="8:10" ht="12.75">
      <c r="H270" s="128"/>
      <c r="I270" s="128"/>
      <c r="J270" s="128"/>
    </row>
    <row r="271" spans="8:10" ht="12.75">
      <c r="H271" s="128"/>
      <c r="I271" s="128"/>
      <c r="J271" s="128"/>
    </row>
    <row r="272" spans="8:10" ht="12.75">
      <c r="H272" s="128"/>
      <c r="I272" s="128"/>
      <c r="J272" s="128"/>
    </row>
    <row r="273" spans="8:10" ht="12.75">
      <c r="H273" s="128"/>
      <c r="I273" s="128"/>
      <c r="J273" s="128"/>
    </row>
    <row r="274" spans="8:10" ht="12.75">
      <c r="H274" s="128"/>
      <c r="I274" s="128"/>
      <c r="J274" s="128"/>
    </row>
    <row r="275" spans="8:10" ht="12.75">
      <c r="H275" s="128"/>
      <c r="I275" s="128"/>
      <c r="J275" s="128"/>
    </row>
    <row r="276" spans="8:10" ht="12.75">
      <c r="H276" s="128"/>
      <c r="I276" s="128"/>
      <c r="J276" s="128"/>
    </row>
    <row r="277" spans="8:10" ht="12.75">
      <c r="H277" s="128"/>
      <c r="I277" s="128"/>
      <c r="J277" s="128"/>
    </row>
    <row r="278" spans="8:10" ht="12.75">
      <c r="H278" s="128"/>
      <c r="I278" s="128"/>
      <c r="J278" s="128"/>
    </row>
    <row r="279" spans="8:10" ht="12.75">
      <c r="H279" s="128"/>
      <c r="I279" s="128"/>
      <c r="J279" s="128"/>
    </row>
    <row r="280" spans="8:10" ht="12.75">
      <c r="H280" s="128"/>
      <c r="I280" s="128"/>
      <c r="J280" s="128"/>
    </row>
    <row r="281" spans="8:10" ht="12.75">
      <c r="H281" s="128"/>
      <c r="I281" s="128"/>
      <c r="J281" s="128"/>
    </row>
    <row r="282" spans="8:10" ht="12.75">
      <c r="H282" s="128"/>
      <c r="I282" s="128"/>
      <c r="J282" s="128"/>
    </row>
    <row r="283" spans="8:10" ht="12.75">
      <c r="H283" s="128"/>
      <c r="I283" s="128"/>
      <c r="J283" s="128"/>
    </row>
    <row r="284" spans="8:10" ht="12.75">
      <c r="H284" s="128"/>
      <c r="I284" s="128"/>
      <c r="J284" s="128"/>
    </row>
    <row r="285" spans="8:10" ht="12.75">
      <c r="H285" s="128"/>
      <c r="I285" s="128"/>
      <c r="J285" s="128"/>
    </row>
    <row r="286" spans="8:10" ht="12.75">
      <c r="H286" s="128"/>
      <c r="I286" s="128"/>
      <c r="J286" s="128"/>
    </row>
    <row r="287" spans="8:10" ht="12.75">
      <c r="H287" s="128"/>
      <c r="I287" s="128"/>
      <c r="J287" s="128"/>
    </row>
    <row r="288" spans="8:10" ht="12.75">
      <c r="H288" s="128"/>
      <c r="I288" s="128"/>
      <c r="J288" s="128"/>
    </row>
    <row r="289" spans="8:10" ht="12.75">
      <c r="H289" s="128"/>
      <c r="I289" s="128"/>
      <c r="J289" s="128"/>
    </row>
    <row r="290" spans="8:10" ht="12.75">
      <c r="H290" s="128"/>
      <c r="I290" s="128"/>
      <c r="J290" s="128"/>
    </row>
    <row r="291" spans="8:10" ht="12.75">
      <c r="H291" s="128"/>
      <c r="I291" s="128"/>
      <c r="J291" s="128"/>
    </row>
    <row r="292" spans="8:10" ht="12.75">
      <c r="H292" s="128"/>
      <c r="I292" s="128"/>
      <c r="J292" s="128"/>
    </row>
    <row r="293" spans="8:10" ht="12.75">
      <c r="H293" s="128"/>
      <c r="I293" s="128"/>
      <c r="J293" s="128"/>
    </row>
    <row r="294" spans="8:10" ht="12.75">
      <c r="H294" s="128"/>
      <c r="I294" s="128"/>
      <c r="J294" s="128"/>
    </row>
    <row r="295" spans="8:10" ht="12.75">
      <c r="H295" s="128"/>
      <c r="I295" s="128"/>
      <c r="J295" s="128"/>
    </row>
    <row r="296" spans="8:10" ht="12.75">
      <c r="H296" s="128"/>
      <c r="I296" s="128"/>
      <c r="J296" s="128"/>
    </row>
    <row r="297" spans="8:10" ht="12.75">
      <c r="H297" s="128"/>
      <c r="I297" s="128"/>
      <c r="J297" s="128"/>
    </row>
    <row r="298" spans="8:10" ht="12.75">
      <c r="H298" s="128"/>
      <c r="I298" s="128"/>
      <c r="J298" s="128"/>
    </row>
    <row r="299" spans="8:10" ht="12.75">
      <c r="H299" s="128"/>
      <c r="I299" s="128"/>
      <c r="J299" s="128"/>
    </row>
    <row r="300" spans="8:10" ht="12.75">
      <c r="H300" s="128"/>
      <c r="I300" s="128"/>
      <c r="J300" s="128"/>
    </row>
    <row r="301" spans="8:10" ht="12.75">
      <c r="H301" s="128"/>
      <c r="I301" s="128"/>
      <c r="J301" s="128"/>
    </row>
    <row r="302" spans="8:10" ht="12.75">
      <c r="H302" s="128"/>
      <c r="I302" s="128"/>
      <c r="J302" s="128"/>
    </row>
    <row r="303" spans="8:10" ht="12.75">
      <c r="H303" s="128"/>
      <c r="I303" s="128"/>
      <c r="J303" s="128"/>
    </row>
    <row r="304" spans="8:10" ht="12.75">
      <c r="H304" s="128"/>
      <c r="I304" s="128"/>
      <c r="J304" s="128"/>
    </row>
    <row r="305" spans="8:10" ht="12.75">
      <c r="H305" s="128"/>
      <c r="I305" s="128"/>
      <c r="J305" s="128"/>
    </row>
    <row r="306" spans="8:10" ht="12.75">
      <c r="H306" s="128"/>
      <c r="I306" s="128"/>
      <c r="J306" s="128"/>
    </row>
    <row r="307" spans="8:10" ht="12.75">
      <c r="H307" s="128"/>
      <c r="I307" s="128"/>
      <c r="J307" s="128"/>
    </row>
    <row r="308" spans="8:10" ht="12.75">
      <c r="H308" s="128"/>
      <c r="I308" s="128"/>
      <c r="J308" s="128"/>
    </row>
    <row r="309" spans="8:10" ht="12.75">
      <c r="H309" s="128"/>
      <c r="I309" s="128"/>
      <c r="J309" s="128"/>
    </row>
    <row r="310" spans="8:10" ht="12.75">
      <c r="H310" s="128"/>
      <c r="I310" s="128"/>
      <c r="J310" s="128"/>
    </row>
    <row r="311" spans="8:10" ht="12.75">
      <c r="H311" s="128"/>
      <c r="I311" s="128"/>
      <c r="J311" s="128"/>
    </row>
    <row r="312" spans="8:10" ht="12.75">
      <c r="H312" s="128"/>
      <c r="I312" s="128"/>
      <c r="J312" s="128"/>
    </row>
    <row r="313" spans="8:10" ht="12.75">
      <c r="H313" s="128"/>
      <c r="I313" s="128"/>
      <c r="J313" s="128"/>
    </row>
    <row r="314" spans="8:10" ht="12.75">
      <c r="H314" s="128"/>
      <c r="I314" s="128"/>
      <c r="J314" s="128"/>
    </row>
    <row r="315" spans="8:10" ht="12.75">
      <c r="H315" s="128"/>
      <c r="I315" s="128"/>
      <c r="J315" s="128"/>
    </row>
    <row r="316" spans="8:10" ht="12.75">
      <c r="H316" s="128"/>
      <c r="I316" s="128"/>
      <c r="J316" s="128"/>
    </row>
    <row r="317" spans="8:10" ht="12.75">
      <c r="H317" s="128"/>
      <c r="I317" s="128"/>
      <c r="J317" s="128"/>
    </row>
    <row r="318" spans="8:10" ht="12.75">
      <c r="H318" s="128"/>
      <c r="I318" s="128"/>
      <c r="J318" s="128"/>
    </row>
    <row r="319" spans="8:10" ht="12.75">
      <c r="H319" s="128"/>
      <c r="I319" s="128"/>
      <c r="J319" s="128"/>
    </row>
    <row r="320" spans="8:10" ht="12.75">
      <c r="H320" s="128"/>
      <c r="I320" s="128"/>
      <c r="J320" s="128"/>
    </row>
    <row r="321" spans="8:10" ht="12.75">
      <c r="H321" s="128"/>
      <c r="I321" s="128"/>
      <c r="J321" s="128"/>
    </row>
    <row r="322" spans="8:10" ht="12.75">
      <c r="H322" s="128"/>
      <c r="I322" s="128"/>
      <c r="J322" s="128"/>
    </row>
    <row r="323" spans="8:10" ht="12.75">
      <c r="H323" s="128"/>
      <c r="I323" s="128"/>
      <c r="J323" s="128"/>
    </row>
    <row r="324" spans="8:10" ht="12.75">
      <c r="H324" s="128"/>
      <c r="I324" s="128"/>
      <c r="J324" s="128"/>
    </row>
    <row r="325" spans="8:10" ht="12.75">
      <c r="H325" s="128"/>
      <c r="I325" s="128"/>
      <c r="J325" s="128"/>
    </row>
    <row r="326" spans="8:10" ht="12.75">
      <c r="H326" s="128"/>
      <c r="I326" s="128"/>
      <c r="J326" s="128"/>
    </row>
    <row r="327" spans="8:10" ht="12.75">
      <c r="H327" s="128"/>
      <c r="I327" s="128"/>
      <c r="J327" s="128"/>
    </row>
    <row r="328" spans="8:10" ht="12.75">
      <c r="H328" s="128"/>
      <c r="I328" s="128"/>
      <c r="J328" s="128"/>
    </row>
    <row r="329" spans="8:10" ht="12.75">
      <c r="H329" s="128"/>
      <c r="I329" s="128"/>
      <c r="J329" s="128"/>
    </row>
    <row r="330" spans="8:10" ht="12.75">
      <c r="H330" s="128"/>
      <c r="I330" s="128"/>
      <c r="J330" s="128"/>
    </row>
    <row r="331" spans="8:10" ht="12.75">
      <c r="H331" s="128"/>
      <c r="I331" s="128"/>
      <c r="J331" s="128"/>
    </row>
    <row r="332" spans="8:10" ht="12.75">
      <c r="H332" s="128"/>
      <c r="I332" s="128"/>
      <c r="J332" s="128"/>
    </row>
    <row r="333" spans="8:10" ht="12.75">
      <c r="H333" s="128"/>
      <c r="I333" s="128"/>
      <c r="J333" s="128"/>
    </row>
    <row r="334" spans="8:10" ht="12.75">
      <c r="H334" s="128"/>
      <c r="I334" s="128"/>
      <c r="J334" s="128"/>
    </row>
    <row r="335" spans="8:10" ht="12.75">
      <c r="H335" s="128"/>
      <c r="I335" s="128"/>
      <c r="J335" s="128"/>
    </row>
    <row r="336" spans="8:10" ht="12.75">
      <c r="H336" s="128"/>
      <c r="I336" s="128"/>
      <c r="J336" s="128"/>
    </row>
    <row r="337" spans="8:10" ht="12.75">
      <c r="H337" s="128"/>
      <c r="I337" s="128"/>
      <c r="J337" s="128"/>
    </row>
    <row r="338" spans="8:10" ht="12.75">
      <c r="H338" s="128"/>
      <c r="I338" s="128"/>
      <c r="J338" s="128"/>
    </row>
    <row r="339" spans="8:10" ht="12.75">
      <c r="H339" s="128"/>
      <c r="I339" s="128"/>
      <c r="J339" s="128"/>
    </row>
    <row r="340" spans="8:10" ht="12.75">
      <c r="H340" s="128"/>
      <c r="I340" s="128"/>
      <c r="J340" s="128"/>
    </row>
    <row r="341" spans="8:10" ht="12.75">
      <c r="H341" s="128"/>
      <c r="I341" s="128"/>
      <c r="J341" s="128"/>
    </row>
    <row r="342" spans="8:10" ht="12.75">
      <c r="H342" s="128"/>
      <c r="I342" s="128"/>
      <c r="J342" s="128"/>
    </row>
    <row r="343" spans="8:10" ht="12.75">
      <c r="H343" s="128"/>
      <c r="I343" s="128"/>
      <c r="J343" s="128"/>
    </row>
    <row r="344" spans="8:10" ht="12.75">
      <c r="H344" s="128"/>
      <c r="I344" s="128"/>
      <c r="J344" s="128"/>
    </row>
    <row r="345" spans="8:10" ht="12.75">
      <c r="H345" s="128"/>
      <c r="I345" s="128"/>
      <c r="J345" s="128"/>
    </row>
    <row r="346" spans="8:10" ht="12.75">
      <c r="H346" s="128"/>
      <c r="I346" s="128"/>
      <c r="J346" s="128"/>
    </row>
    <row r="347" spans="8:10" ht="12.75">
      <c r="H347" s="128"/>
      <c r="I347" s="128"/>
      <c r="J347" s="128"/>
    </row>
    <row r="348" spans="8:10" ht="12.75">
      <c r="H348" s="128"/>
      <c r="I348" s="128"/>
      <c r="J348" s="128"/>
    </row>
    <row r="349" spans="8:10" ht="12.75">
      <c r="H349" s="128"/>
      <c r="I349" s="128"/>
      <c r="J349" s="128"/>
    </row>
    <row r="350" spans="8:10" ht="12.75">
      <c r="H350" s="128"/>
      <c r="I350" s="128"/>
      <c r="J350" s="128"/>
    </row>
    <row r="351" spans="8:10" ht="12.75">
      <c r="H351" s="128"/>
      <c r="I351" s="128"/>
      <c r="J351" s="128"/>
    </row>
    <row r="352" spans="8:10" ht="12.75">
      <c r="H352" s="128"/>
      <c r="I352" s="128"/>
      <c r="J352" s="128"/>
    </row>
    <row r="353" spans="8:10" ht="12.75">
      <c r="H353" s="128"/>
      <c r="I353" s="128"/>
      <c r="J353" s="128"/>
    </row>
    <row r="354" spans="8:10" ht="12.75">
      <c r="H354" s="128"/>
      <c r="I354" s="128"/>
      <c r="J354" s="128"/>
    </row>
    <row r="355" spans="8:10" ht="12.75">
      <c r="H355" s="128"/>
      <c r="I355" s="128"/>
      <c r="J355" s="128"/>
    </row>
    <row r="356" spans="8:10" ht="12.75">
      <c r="H356" s="128"/>
      <c r="I356" s="128"/>
      <c r="J356" s="128"/>
    </row>
    <row r="357" spans="8:10" ht="12.75">
      <c r="H357" s="128"/>
      <c r="I357" s="128"/>
      <c r="J357" s="128"/>
    </row>
    <row r="358" spans="8:10" ht="12.75">
      <c r="H358" s="128"/>
      <c r="I358" s="128"/>
      <c r="J358" s="128"/>
    </row>
    <row r="359" spans="8:10" ht="12.75">
      <c r="H359" s="128"/>
      <c r="I359" s="128"/>
      <c r="J359" s="128"/>
    </row>
    <row r="360" spans="8:10" ht="12.75">
      <c r="H360" s="128"/>
      <c r="I360" s="128"/>
      <c r="J360" s="128"/>
    </row>
    <row r="361" spans="8:10" ht="12.75">
      <c r="H361" s="128"/>
      <c r="I361" s="128"/>
      <c r="J361" s="128"/>
    </row>
    <row r="362" spans="8:10" ht="12.75">
      <c r="H362" s="128"/>
      <c r="I362" s="128"/>
      <c r="J362" s="128"/>
    </row>
    <row r="363" spans="8:10" ht="12.75">
      <c r="H363" s="128"/>
      <c r="I363" s="128"/>
      <c r="J363" s="128"/>
    </row>
    <row r="364" spans="8:10" ht="12.75">
      <c r="H364" s="128"/>
      <c r="I364" s="128"/>
      <c r="J364" s="128"/>
    </row>
    <row r="365" spans="8:10" ht="12.75">
      <c r="H365" s="128"/>
      <c r="I365" s="128"/>
      <c r="J365" s="128"/>
    </row>
    <row r="366" spans="8:10" ht="12.75">
      <c r="H366" s="128"/>
      <c r="I366" s="128"/>
      <c r="J366" s="128"/>
    </row>
    <row r="367" spans="8:10" ht="12.75">
      <c r="H367" s="128"/>
      <c r="I367" s="128"/>
      <c r="J367" s="128"/>
    </row>
    <row r="368" spans="8:10" ht="12.75">
      <c r="H368" s="128"/>
      <c r="I368" s="128"/>
      <c r="J368" s="128"/>
    </row>
    <row r="369" spans="8:10" ht="12.75">
      <c r="H369" s="128"/>
      <c r="I369" s="128"/>
      <c r="J369" s="128"/>
    </row>
    <row r="370" spans="8:10" ht="12.75">
      <c r="H370" s="128"/>
      <c r="I370" s="128"/>
      <c r="J370" s="128"/>
    </row>
    <row r="371" spans="8:10" ht="12.75">
      <c r="H371" s="128"/>
      <c r="I371" s="128"/>
      <c r="J371" s="128"/>
    </row>
    <row r="372" spans="8:10" ht="12.75">
      <c r="H372" s="128"/>
      <c r="I372" s="128"/>
      <c r="J372" s="128"/>
    </row>
    <row r="373" spans="8:10" ht="12.75">
      <c r="H373" s="128"/>
      <c r="I373" s="128"/>
      <c r="J373" s="128"/>
    </row>
    <row r="374" spans="8:10" ht="12.75">
      <c r="H374" s="128"/>
      <c r="I374" s="128"/>
      <c r="J374" s="128"/>
    </row>
    <row r="375" spans="8:10" ht="12.75">
      <c r="H375" s="128"/>
      <c r="I375" s="128"/>
      <c r="J375" s="128"/>
    </row>
    <row r="376" spans="8:10" ht="12.75">
      <c r="H376" s="128"/>
      <c r="I376" s="128"/>
      <c r="J376" s="128"/>
    </row>
    <row r="377" spans="8:10" ht="12.75">
      <c r="H377" s="128"/>
      <c r="I377" s="128"/>
      <c r="J377" s="128"/>
    </row>
    <row r="378" spans="8:10" ht="12.75">
      <c r="H378" s="128"/>
      <c r="I378" s="128"/>
      <c r="J378" s="128"/>
    </row>
    <row r="379" spans="8:10" ht="12.75">
      <c r="H379" s="128"/>
      <c r="I379" s="128"/>
      <c r="J379" s="128"/>
    </row>
    <row r="380" spans="8:10" ht="12.75">
      <c r="H380" s="128"/>
      <c r="I380" s="128"/>
      <c r="J380" s="128"/>
    </row>
    <row r="381" spans="8:10" ht="12.75">
      <c r="H381" s="128"/>
      <c r="I381" s="128"/>
      <c r="J381" s="128"/>
    </row>
    <row r="382" spans="8:10" ht="12.75">
      <c r="H382" s="128"/>
      <c r="I382" s="128"/>
      <c r="J382" s="128"/>
    </row>
    <row r="383" spans="8:10" ht="12.75">
      <c r="H383" s="128"/>
      <c r="I383" s="128"/>
      <c r="J383" s="128"/>
    </row>
    <row r="384" spans="8:10" ht="12.75">
      <c r="H384" s="128"/>
      <c r="I384" s="128"/>
      <c r="J384" s="128"/>
    </row>
    <row r="385" spans="8:10" ht="12.75">
      <c r="H385" s="128"/>
      <c r="I385" s="128"/>
      <c r="J385" s="128"/>
    </row>
    <row r="386" spans="8:10" ht="12.75">
      <c r="H386" s="128"/>
      <c r="I386" s="128"/>
      <c r="J386" s="128"/>
    </row>
    <row r="387" spans="8:10" ht="12.75">
      <c r="H387" s="128"/>
      <c r="I387" s="128"/>
      <c r="J387" s="128"/>
    </row>
    <row r="388" spans="8:10" ht="12.75">
      <c r="H388" s="128"/>
      <c r="I388" s="128"/>
      <c r="J388" s="128"/>
    </row>
    <row r="389" spans="8:10" ht="12.75">
      <c r="H389" s="128"/>
      <c r="I389" s="128"/>
      <c r="J389" s="128"/>
    </row>
    <row r="390" spans="8:10" ht="12.75">
      <c r="H390" s="128"/>
      <c r="I390" s="128"/>
      <c r="J390" s="128"/>
    </row>
    <row r="391" spans="8:10" ht="12.75">
      <c r="H391" s="128"/>
      <c r="I391" s="128"/>
      <c r="J391" s="128"/>
    </row>
    <row r="392" spans="8:10" ht="12.75">
      <c r="H392" s="128"/>
      <c r="I392" s="128"/>
      <c r="J392" s="128"/>
    </row>
    <row r="393" spans="8:10" ht="12.75">
      <c r="H393" s="128"/>
      <c r="I393" s="128"/>
      <c r="J393" s="128"/>
    </row>
    <row r="394" spans="8:10" ht="12.75">
      <c r="H394" s="128"/>
      <c r="I394" s="128"/>
      <c r="J394" s="128"/>
    </row>
    <row r="395" spans="8:10" ht="12.75">
      <c r="H395" s="128"/>
      <c r="I395" s="128"/>
      <c r="J395" s="128"/>
    </row>
    <row r="396" spans="8:10" ht="12.75">
      <c r="H396" s="128"/>
      <c r="I396" s="128"/>
      <c r="J396" s="128"/>
    </row>
    <row r="397" spans="8:10" ht="12.75">
      <c r="H397" s="128"/>
      <c r="I397" s="128"/>
      <c r="J397" s="128"/>
    </row>
    <row r="398" spans="8:10" ht="12.75">
      <c r="H398" s="128"/>
      <c r="I398" s="128"/>
      <c r="J398" s="128"/>
    </row>
    <row r="399" spans="8:10" ht="12.75">
      <c r="H399" s="128"/>
      <c r="I399" s="128"/>
      <c r="J399" s="128"/>
    </row>
    <row r="400" spans="8:10" ht="12.75">
      <c r="H400" s="128"/>
      <c r="I400" s="128"/>
      <c r="J400" s="128"/>
    </row>
    <row r="401" spans="8:10" ht="12.75">
      <c r="H401" s="128"/>
      <c r="I401" s="128"/>
      <c r="J401" s="128"/>
    </row>
    <row r="402" spans="8:10" ht="12.75">
      <c r="H402" s="128"/>
      <c r="I402" s="128"/>
      <c r="J402" s="128"/>
    </row>
    <row r="403" spans="8:10" ht="12.75">
      <c r="H403" s="128"/>
      <c r="I403" s="128"/>
      <c r="J403" s="128"/>
    </row>
    <row r="404" spans="8:10" ht="12.75">
      <c r="H404" s="128"/>
      <c r="I404" s="128"/>
      <c r="J404" s="128"/>
    </row>
    <row r="405" spans="8:10" ht="12.75">
      <c r="H405" s="128"/>
      <c r="I405" s="128"/>
      <c r="J405" s="128"/>
    </row>
    <row r="406" spans="8:10" ht="12.75">
      <c r="H406" s="128"/>
      <c r="I406" s="128"/>
      <c r="J406" s="128"/>
    </row>
    <row r="407" spans="8:10" ht="12.75">
      <c r="H407" s="128"/>
      <c r="I407" s="128"/>
      <c r="J407" s="128"/>
    </row>
    <row r="408" spans="8:10" ht="12.75">
      <c r="H408" s="128"/>
      <c r="I408" s="128"/>
      <c r="J408" s="128"/>
    </row>
    <row r="409" spans="8:10" ht="12.75">
      <c r="H409" s="128"/>
      <c r="I409" s="128"/>
      <c r="J409" s="128"/>
    </row>
    <row r="410" spans="8:10" ht="12.75">
      <c r="H410" s="128"/>
      <c r="I410" s="128"/>
      <c r="J410" s="128"/>
    </row>
    <row r="411" spans="8:10" ht="12.75">
      <c r="H411" s="128"/>
      <c r="I411" s="128"/>
      <c r="J411" s="128"/>
    </row>
    <row r="412" spans="8:10" ht="12.75">
      <c r="H412" s="128"/>
      <c r="I412" s="128"/>
      <c r="J412" s="128"/>
    </row>
    <row r="413" spans="8:10" ht="12.75">
      <c r="H413" s="128"/>
      <c r="I413" s="128"/>
      <c r="J413" s="128"/>
    </row>
    <row r="414" spans="8:10" ht="12.75">
      <c r="H414" s="128"/>
      <c r="I414" s="128"/>
      <c r="J414" s="128"/>
    </row>
    <row r="415" spans="8:10" ht="12.75">
      <c r="H415" s="128"/>
      <c r="I415" s="128"/>
      <c r="J415" s="128"/>
    </row>
    <row r="416" spans="8:10" ht="12.75">
      <c r="H416" s="128"/>
      <c r="I416" s="128"/>
      <c r="J416" s="128"/>
    </row>
    <row r="417" spans="8:10" ht="12.75">
      <c r="H417" s="128"/>
      <c r="I417" s="128"/>
      <c r="J417" s="128"/>
    </row>
    <row r="418" spans="8:10" ht="12.75">
      <c r="H418" s="128"/>
      <c r="I418" s="128"/>
      <c r="J418" s="128"/>
    </row>
    <row r="419" spans="8:10" ht="12.75">
      <c r="H419" s="128"/>
      <c r="I419" s="128"/>
      <c r="J419" s="128"/>
    </row>
    <row r="420" spans="8:10" ht="12.75">
      <c r="H420" s="128"/>
      <c r="I420" s="128"/>
      <c r="J420" s="128"/>
    </row>
    <row r="421" spans="8:10" ht="12.75">
      <c r="H421" s="128"/>
      <c r="I421" s="128"/>
      <c r="J421" s="128"/>
    </row>
    <row r="422" spans="8:10" ht="12.75">
      <c r="H422" s="128"/>
      <c r="I422" s="128"/>
      <c r="J422" s="128"/>
    </row>
    <row r="423" spans="8:10" ht="12.75">
      <c r="H423" s="128"/>
      <c r="I423" s="128"/>
      <c r="J423" s="128"/>
    </row>
    <row r="424" spans="8:10" ht="12.75">
      <c r="H424" s="128"/>
      <c r="I424" s="128"/>
      <c r="J424" s="128"/>
    </row>
    <row r="425" spans="8:10" ht="12.75">
      <c r="H425" s="128"/>
      <c r="I425" s="128"/>
      <c r="J425" s="128"/>
    </row>
    <row r="426" spans="8:10" ht="12.75">
      <c r="H426" s="128"/>
      <c r="I426" s="128"/>
      <c r="J426" s="128"/>
    </row>
    <row r="427" spans="8:10" ht="12.75">
      <c r="H427" s="128"/>
      <c r="I427" s="128"/>
      <c r="J427" s="128"/>
    </row>
    <row r="428" spans="8:10" ht="12.75">
      <c r="H428" s="128"/>
      <c r="I428" s="128"/>
      <c r="J428" s="128"/>
    </row>
    <row r="429" spans="8:10" ht="12.75">
      <c r="H429" s="128"/>
      <c r="I429" s="128"/>
      <c r="J429" s="128"/>
    </row>
    <row r="430" spans="8:10" ht="12.75">
      <c r="H430" s="128"/>
      <c r="I430" s="128"/>
      <c r="J430" s="128"/>
    </row>
    <row r="431" spans="8:10" ht="12.75">
      <c r="H431" s="128"/>
      <c r="I431" s="128"/>
      <c r="J431" s="128"/>
    </row>
    <row r="432" spans="8:10" ht="12.75">
      <c r="H432" s="128"/>
      <c r="I432" s="128"/>
      <c r="J432" s="128"/>
    </row>
    <row r="433" spans="8:10" ht="12.75">
      <c r="H433" s="128"/>
      <c r="I433" s="128"/>
      <c r="J433" s="128"/>
    </row>
    <row r="434" spans="8:10" ht="12.75">
      <c r="H434" s="128"/>
      <c r="I434" s="128"/>
      <c r="J434" s="128"/>
    </row>
    <row r="435" spans="8:10" ht="12.75">
      <c r="H435" s="128"/>
      <c r="I435" s="128"/>
      <c r="J435" s="128"/>
    </row>
    <row r="436" spans="8:10" ht="12.75">
      <c r="H436" s="128"/>
      <c r="I436" s="128"/>
      <c r="J436" s="128"/>
    </row>
    <row r="437" spans="8:10" ht="12.75">
      <c r="H437" s="128"/>
      <c r="I437" s="128"/>
      <c r="J437" s="128"/>
    </row>
    <row r="438" spans="8:10" ht="12.75">
      <c r="H438" s="128"/>
      <c r="I438" s="128"/>
      <c r="J438" s="128"/>
    </row>
    <row r="439" spans="8:10" ht="12.75">
      <c r="H439" s="128"/>
      <c r="I439" s="128"/>
      <c r="J439" s="128"/>
    </row>
    <row r="440" spans="8:10" ht="12.75">
      <c r="H440" s="128"/>
      <c r="I440" s="128"/>
      <c r="J440" s="128"/>
    </row>
    <row r="441" spans="8:10" ht="12.75">
      <c r="H441" s="128"/>
      <c r="I441" s="128"/>
      <c r="J441" s="128"/>
    </row>
    <row r="442" spans="8:10" ht="12.75">
      <c r="H442" s="128"/>
      <c r="I442" s="128"/>
      <c r="J442" s="128"/>
    </row>
    <row r="443" spans="8:10" ht="12.75">
      <c r="H443" s="128"/>
      <c r="I443" s="128"/>
      <c r="J443" s="128"/>
    </row>
    <row r="444" spans="8:10" ht="12.75">
      <c r="H444" s="128"/>
      <c r="I444" s="128"/>
      <c r="J444" s="128"/>
    </row>
    <row r="445" spans="8:10" ht="12.75">
      <c r="H445" s="128"/>
      <c r="I445" s="128"/>
      <c r="J445" s="128"/>
    </row>
    <row r="446" spans="8:10" ht="12.75">
      <c r="H446" s="128"/>
      <c r="I446" s="128"/>
      <c r="J446" s="128"/>
    </row>
    <row r="447" spans="8:10" ht="12.75">
      <c r="H447" s="128"/>
      <c r="I447" s="128"/>
      <c r="J447" s="128"/>
    </row>
    <row r="448" spans="8:10" ht="12.75">
      <c r="H448" s="128"/>
      <c r="I448" s="128"/>
      <c r="J448" s="128"/>
    </row>
    <row r="449" spans="8:10" ht="12.75">
      <c r="H449" s="128"/>
      <c r="I449" s="128"/>
      <c r="J449" s="128"/>
    </row>
    <row r="450" spans="8:10" ht="12.75">
      <c r="H450" s="128"/>
      <c r="I450" s="128"/>
      <c r="J450" s="128"/>
    </row>
    <row r="451" spans="8:10" ht="12.75">
      <c r="H451" s="128"/>
      <c r="I451" s="128"/>
      <c r="J451" s="128"/>
    </row>
    <row r="452" spans="8:10" ht="12.75">
      <c r="H452" s="128"/>
      <c r="I452" s="128"/>
      <c r="J452" s="128"/>
    </row>
    <row r="453" spans="8:10" ht="12.75">
      <c r="H453" s="128"/>
      <c r="I453" s="128"/>
      <c r="J453" s="128"/>
    </row>
    <row r="454" spans="8:10" ht="12.75">
      <c r="H454" s="128"/>
      <c r="I454" s="128"/>
      <c r="J454" s="128"/>
    </row>
    <row r="455" spans="8:10" ht="12.75">
      <c r="H455" s="128"/>
      <c r="I455" s="128"/>
      <c r="J455" s="128"/>
    </row>
    <row r="456" spans="8:10" ht="12.75">
      <c r="H456" s="128"/>
      <c r="I456" s="128"/>
      <c r="J456" s="128"/>
    </row>
    <row r="457" spans="8:10" ht="12.75">
      <c r="H457" s="128"/>
      <c r="I457" s="128"/>
      <c r="J457" s="128"/>
    </row>
    <row r="458" spans="8:10" ht="12.75">
      <c r="H458" s="128"/>
      <c r="I458" s="128"/>
      <c r="J458" s="128"/>
    </row>
    <row r="459" spans="8:10" ht="12.75">
      <c r="H459" s="128"/>
      <c r="I459" s="128"/>
      <c r="J459" s="128"/>
    </row>
    <row r="460" spans="8:10" ht="12.75">
      <c r="H460" s="128"/>
      <c r="I460" s="128"/>
      <c r="J460" s="128"/>
    </row>
    <row r="461" spans="8:10" ht="12.75">
      <c r="H461" s="128"/>
      <c r="I461" s="128"/>
      <c r="J461" s="128"/>
    </row>
    <row r="462" spans="8:10" ht="12.75">
      <c r="H462" s="128"/>
      <c r="I462" s="128"/>
      <c r="J462" s="128"/>
    </row>
    <row r="463" spans="8:10" ht="12.75">
      <c r="H463" s="128"/>
      <c r="I463" s="128"/>
      <c r="J463" s="128"/>
    </row>
    <row r="464" spans="8:10" ht="12.75">
      <c r="H464" s="128"/>
      <c r="I464" s="128"/>
      <c r="J464" s="128"/>
    </row>
    <row r="465" spans="8:10" ht="12.75">
      <c r="H465" s="128"/>
      <c r="I465" s="128"/>
      <c r="J465" s="128"/>
    </row>
    <row r="466" spans="8:10" ht="12.75">
      <c r="H466" s="128"/>
      <c r="I466" s="128"/>
      <c r="J466" s="128"/>
    </row>
    <row r="467" spans="8:10" ht="12.75">
      <c r="H467" s="128"/>
      <c r="I467" s="128"/>
      <c r="J467" s="128"/>
    </row>
    <row r="468" spans="8:10" ht="12.75">
      <c r="H468" s="128"/>
      <c r="I468" s="128"/>
      <c r="J468" s="128"/>
    </row>
    <row r="469" spans="8:10" ht="12.75">
      <c r="H469" s="128"/>
      <c r="I469" s="128"/>
      <c r="J469" s="128"/>
    </row>
    <row r="470" spans="8:10" ht="12.75">
      <c r="H470" s="128"/>
      <c r="I470" s="128"/>
      <c r="J470" s="128"/>
    </row>
    <row r="471" spans="8:10" ht="12.75">
      <c r="H471" s="128"/>
      <c r="I471" s="128"/>
      <c r="J471" s="128"/>
    </row>
    <row r="472" spans="8:10" ht="12.75">
      <c r="H472" s="128"/>
      <c r="I472" s="128"/>
      <c r="J472" s="128"/>
    </row>
    <row r="473" spans="8:10" ht="12.75">
      <c r="H473" s="128"/>
      <c r="I473" s="128"/>
      <c r="J473" s="128"/>
    </row>
    <row r="474" spans="8:10" ht="12.75">
      <c r="H474" s="128"/>
      <c r="I474" s="128"/>
      <c r="J474" s="128"/>
    </row>
    <row r="475" spans="8:10" ht="12.75">
      <c r="H475" s="128"/>
      <c r="I475" s="128"/>
      <c r="J475" s="128"/>
    </row>
    <row r="476" spans="8:10" ht="12.75">
      <c r="H476" s="128"/>
      <c r="I476" s="128"/>
      <c r="J476" s="128"/>
    </row>
    <row r="477" spans="8:10" ht="12.75">
      <c r="H477" s="128"/>
      <c r="I477" s="128"/>
      <c r="J477" s="128"/>
    </row>
    <row r="478" spans="8:10" ht="12.75">
      <c r="H478" s="128"/>
      <c r="I478" s="128"/>
      <c r="J478" s="128"/>
    </row>
    <row r="479" spans="8:10" ht="12.75">
      <c r="H479" s="128"/>
      <c r="I479" s="128"/>
      <c r="J479" s="128"/>
    </row>
    <row r="480" spans="8:10" ht="12.75">
      <c r="H480" s="128"/>
      <c r="I480" s="128"/>
      <c r="J480" s="128"/>
    </row>
    <row r="481" spans="8:10" ht="12.75">
      <c r="H481" s="128"/>
      <c r="I481" s="128"/>
      <c r="J481" s="128"/>
    </row>
    <row r="482" spans="8:10" ht="12.75">
      <c r="H482" s="128"/>
      <c r="I482" s="128"/>
      <c r="J482" s="128"/>
    </row>
    <row r="483" spans="8:10" ht="12.75">
      <c r="H483" s="128"/>
      <c r="I483" s="128"/>
      <c r="J483" s="128"/>
    </row>
    <row r="484" spans="8:10" ht="12.75">
      <c r="H484" s="128"/>
      <c r="I484" s="128"/>
      <c r="J484" s="128"/>
    </row>
    <row r="485" spans="8:10" ht="12.75">
      <c r="H485" s="128"/>
      <c r="I485" s="128"/>
      <c r="J485" s="128"/>
    </row>
    <row r="486" spans="8:10" ht="12.75">
      <c r="H486" s="128"/>
      <c r="I486" s="128"/>
      <c r="J486" s="128"/>
    </row>
    <row r="487" spans="8:10" ht="12.75">
      <c r="H487" s="128"/>
      <c r="I487" s="128"/>
      <c r="J487" s="128"/>
    </row>
    <row r="488" spans="8:10" ht="12.75">
      <c r="H488" s="128"/>
      <c r="I488" s="128"/>
      <c r="J488" s="128"/>
    </row>
    <row r="489" spans="8:10" ht="12.75">
      <c r="H489" s="128"/>
      <c r="I489" s="128"/>
      <c r="J489" s="128"/>
    </row>
    <row r="490" spans="8:10" ht="12.75">
      <c r="H490" s="128"/>
      <c r="I490" s="128"/>
      <c r="J490" s="128"/>
    </row>
    <row r="491" spans="8:10" ht="12.75">
      <c r="H491" s="128"/>
      <c r="I491" s="128"/>
      <c r="J491" s="128"/>
    </row>
    <row r="492" spans="8:10" ht="12.75">
      <c r="H492" s="128"/>
      <c r="I492" s="128"/>
      <c r="J492" s="128"/>
    </row>
    <row r="493" spans="8:10" ht="12.75">
      <c r="H493" s="128"/>
      <c r="I493" s="128"/>
      <c r="J493" s="128"/>
    </row>
    <row r="494" spans="8:10" ht="12.75">
      <c r="H494" s="128"/>
      <c r="I494" s="128"/>
      <c r="J494" s="128"/>
    </row>
    <row r="495" spans="8:10" ht="12.75">
      <c r="H495" s="128"/>
      <c r="I495" s="128"/>
      <c r="J495" s="128"/>
    </row>
    <row r="496" spans="8:10" ht="12.75">
      <c r="H496" s="128"/>
      <c r="I496" s="128"/>
      <c r="J496" s="128"/>
    </row>
    <row r="497" spans="8:10" ht="12.75">
      <c r="H497" s="128"/>
      <c r="I497" s="128"/>
      <c r="J497" s="128"/>
    </row>
    <row r="498" spans="8:10" ht="12.75">
      <c r="H498" s="128"/>
      <c r="I498" s="128"/>
      <c r="J498" s="128"/>
    </row>
    <row r="499" spans="8:10" ht="12.75">
      <c r="H499" s="128"/>
      <c r="I499" s="128"/>
      <c r="J499" s="128"/>
    </row>
    <row r="500" spans="8:10" ht="12.75">
      <c r="H500" s="128"/>
      <c r="I500" s="128"/>
      <c r="J500" s="128"/>
    </row>
    <row r="501" spans="8:10" ht="12.75">
      <c r="H501" s="128"/>
      <c r="I501" s="128"/>
      <c r="J501" s="128"/>
    </row>
    <row r="502" spans="8:10" ht="12.75">
      <c r="H502" s="128"/>
      <c r="I502" s="128"/>
      <c r="J502" s="128"/>
    </row>
    <row r="503" spans="8:10" ht="12.75">
      <c r="H503" s="128"/>
      <c r="I503" s="128"/>
      <c r="J503" s="128"/>
    </row>
    <row r="504" spans="8:10" ht="12.75">
      <c r="H504" s="128"/>
      <c r="I504" s="128"/>
      <c r="J504" s="128"/>
    </row>
    <row r="505" spans="8:10" ht="12.75">
      <c r="H505" s="128"/>
      <c r="I505" s="128"/>
      <c r="J505" s="128"/>
    </row>
    <row r="506" spans="8:10" ht="12.75">
      <c r="H506" s="128"/>
      <c r="I506" s="128"/>
      <c r="J506" s="128"/>
    </row>
    <row r="507" spans="8:10" ht="12.75">
      <c r="H507" s="128"/>
      <c r="I507" s="128"/>
      <c r="J507" s="128"/>
    </row>
    <row r="508" spans="8:10" ht="12.75">
      <c r="H508" s="128"/>
      <c r="I508" s="128"/>
      <c r="J508" s="128"/>
    </row>
    <row r="509" spans="8:10" ht="12.75">
      <c r="H509" s="128"/>
      <c r="I509" s="128"/>
      <c r="J509" s="128"/>
    </row>
    <row r="510" spans="8:10" ht="12.75">
      <c r="H510" s="128"/>
      <c r="I510" s="128"/>
      <c r="J510" s="128"/>
    </row>
    <row r="511" spans="8:10" ht="12.75">
      <c r="H511" s="128"/>
      <c r="I511" s="128"/>
      <c r="J511" s="128"/>
    </row>
    <row r="512" spans="8:10" ht="12.75">
      <c r="H512" s="128"/>
      <c r="I512" s="128"/>
      <c r="J512" s="128"/>
    </row>
    <row r="513" spans="8:10" ht="12.75">
      <c r="H513" s="128"/>
      <c r="I513" s="128"/>
      <c r="J513" s="128"/>
    </row>
    <row r="514" spans="8:10" ht="12.75">
      <c r="H514" s="128"/>
      <c r="I514" s="128"/>
      <c r="J514" s="128"/>
    </row>
    <row r="515" spans="8:10" ht="12.75">
      <c r="H515" s="128"/>
      <c r="I515" s="128"/>
      <c r="J515" s="128"/>
    </row>
    <row r="516" spans="8:10" ht="12.75">
      <c r="H516" s="128"/>
      <c r="I516" s="128"/>
      <c r="J516" s="128"/>
    </row>
    <row r="517" spans="8:10" ht="12.75">
      <c r="H517" s="128"/>
      <c r="I517" s="128"/>
      <c r="J517" s="128"/>
    </row>
    <row r="518" spans="8:10" ht="12.75">
      <c r="H518" s="128"/>
      <c r="I518" s="128"/>
      <c r="J518" s="128"/>
    </row>
    <row r="519" spans="8:10" ht="12.75">
      <c r="H519" s="128"/>
      <c r="I519" s="128"/>
      <c r="J519" s="128"/>
    </row>
    <row r="520" spans="8:10" ht="12.75">
      <c r="H520" s="128"/>
      <c r="I520" s="128"/>
      <c r="J520" s="128"/>
    </row>
    <row r="521" spans="8:10" ht="12.75">
      <c r="H521" s="128"/>
      <c r="I521" s="128"/>
      <c r="J521" s="128"/>
    </row>
    <row r="522" spans="8:10" ht="12.75">
      <c r="H522" s="128"/>
      <c r="I522" s="128"/>
      <c r="J522" s="128"/>
    </row>
    <row r="523" spans="8:10" ht="12.75">
      <c r="H523" s="128"/>
      <c r="I523" s="128"/>
      <c r="J523" s="128"/>
    </row>
    <row r="524" spans="8:10" ht="12.75">
      <c r="H524" s="128"/>
      <c r="I524" s="128"/>
      <c r="J524" s="128"/>
    </row>
    <row r="525" spans="8:10" ht="12.75">
      <c r="H525" s="128"/>
      <c r="I525" s="128"/>
      <c r="J525" s="128"/>
    </row>
    <row r="526" spans="8:10" ht="12.75">
      <c r="H526" s="128"/>
      <c r="I526" s="128"/>
      <c r="J526" s="128"/>
    </row>
    <row r="527" spans="8:10" ht="12.75">
      <c r="H527" s="128"/>
      <c r="I527" s="128"/>
      <c r="J527" s="128"/>
    </row>
    <row r="528" spans="8:10" ht="12.75">
      <c r="H528" s="128"/>
      <c r="I528" s="128"/>
      <c r="J528" s="128"/>
    </row>
    <row r="529" spans="8:10" ht="12.75">
      <c r="H529" s="128"/>
      <c r="I529" s="128"/>
      <c r="J529" s="128"/>
    </row>
    <row r="530" spans="8:10" ht="12.75">
      <c r="H530" s="128"/>
      <c r="I530" s="128"/>
      <c r="J530" s="128"/>
    </row>
    <row r="531" spans="8:10" ht="12.75">
      <c r="H531" s="128"/>
      <c r="I531" s="128"/>
      <c r="J531" s="128"/>
    </row>
    <row r="532" spans="8:10" ht="12.75">
      <c r="H532" s="128"/>
      <c r="I532" s="128"/>
      <c r="J532" s="128"/>
    </row>
    <row r="533" spans="8:10" ht="12.75">
      <c r="H533" s="128"/>
      <c r="I533" s="128"/>
      <c r="J533" s="128"/>
    </row>
    <row r="534" spans="8:10" ht="12.75">
      <c r="H534" s="128"/>
      <c r="I534" s="128"/>
      <c r="J534" s="128"/>
    </row>
    <row r="535" spans="8:10" ht="12.75">
      <c r="H535" s="128"/>
      <c r="I535" s="128"/>
      <c r="J535" s="128"/>
    </row>
    <row r="536" spans="8:10" ht="12.75">
      <c r="H536" s="128"/>
      <c r="I536" s="128"/>
      <c r="J536" s="128"/>
    </row>
    <row r="537" spans="8:10" ht="12.75">
      <c r="H537" s="128"/>
      <c r="I537" s="128"/>
      <c r="J537" s="128"/>
    </row>
    <row r="538" spans="8:10" ht="12.75">
      <c r="H538" s="128"/>
      <c r="I538" s="128"/>
      <c r="J538" s="128"/>
    </row>
    <row r="539" spans="8:10" ht="12.75">
      <c r="H539" s="128"/>
      <c r="I539" s="128"/>
      <c r="J539" s="128"/>
    </row>
    <row r="540" spans="8:10" ht="12.75">
      <c r="H540" s="128"/>
      <c r="I540" s="128"/>
      <c r="J540" s="128"/>
    </row>
    <row r="541" spans="8:10" ht="12.75">
      <c r="H541" s="128"/>
      <c r="I541" s="128"/>
      <c r="J541" s="128"/>
    </row>
    <row r="542" spans="8:10" ht="12.75">
      <c r="H542" s="128"/>
      <c r="I542" s="128"/>
      <c r="J542" s="128"/>
    </row>
    <row r="543" spans="8:10" ht="12.75">
      <c r="H543" s="128"/>
      <c r="I543" s="128"/>
      <c r="J543" s="128"/>
    </row>
    <row r="544" spans="8:10" ht="12.75">
      <c r="H544" s="128"/>
      <c r="I544" s="128"/>
      <c r="J544" s="128"/>
    </row>
    <row r="545" spans="8:10" ht="12.75">
      <c r="H545" s="128"/>
      <c r="I545" s="128"/>
      <c r="J545" s="128"/>
    </row>
    <row r="546" spans="8:10" ht="12.75">
      <c r="H546" s="128"/>
      <c r="I546" s="128"/>
      <c r="J546" s="128"/>
    </row>
    <row r="547" spans="8:10" ht="12.75">
      <c r="H547" s="128"/>
      <c r="I547" s="128"/>
      <c r="J547" s="128"/>
    </row>
    <row r="548" spans="8:10" ht="12.75">
      <c r="H548" s="128"/>
      <c r="I548" s="128"/>
      <c r="J548" s="128"/>
    </row>
    <row r="549" spans="8:10" ht="12.75">
      <c r="H549" s="128"/>
      <c r="I549" s="128"/>
      <c r="J549" s="128"/>
    </row>
    <row r="550" spans="8:10" ht="12.75">
      <c r="H550" s="128"/>
      <c r="I550" s="128"/>
      <c r="J550" s="128"/>
    </row>
    <row r="551" spans="8:10" ht="12.75">
      <c r="H551" s="128"/>
      <c r="I551" s="128"/>
      <c r="J551" s="128"/>
    </row>
    <row r="552" spans="8:10" ht="12.75">
      <c r="H552" s="128"/>
      <c r="I552" s="128"/>
      <c r="J552" s="128"/>
    </row>
    <row r="553" spans="8:10" ht="12.75">
      <c r="H553" s="128"/>
      <c r="I553" s="128"/>
      <c r="J553" s="128"/>
    </row>
    <row r="554" spans="8:10" ht="12.75">
      <c r="H554" s="128"/>
      <c r="I554" s="128"/>
      <c r="J554" s="128"/>
    </row>
    <row r="555" spans="8:10" ht="12.75">
      <c r="H555" s="128"/>
      <c r="I555" s="128"/>
      <c r="J555" s="128"/>
    </row>
    <row r="556" spans="8:10" ht="12.75">
      <c r="H556" s="128"/>
      <c r="I556" s="128"/>
      <c r="J556" s="128"/>
    </row>
    <row r="557" spans="8:10" ht="12.75">
      <c r="H557" s="128"/>
      <c r="I557" s="128"/>
      <c r="J557" s="128"/>
    </row>
    <row r="558" spans="8:10" ht="12.75">
      <c r="H558" s="128"/>
      <c r="I558" s="128"/>
      <c r="J558" s="128"/>
    </row>
    <row r="559" spans="8:10" ht="12.75">
      <c r="H559" s="128"/>
      <c r="I559" s="128"/>
      <c r="J559" s="128"/>
    </row>
    <row r="560" spans="8:10" ht="12.75">
      <c r="H560" s="128"/>
      <c r="I560" s="128"/>
      <c r="J560" s="128"/>
    </row>
    <row r="561" spans="8:10" ht="12.75">
      <c r="H561" s="128"/>
      <c r="I561" s="128"/>
      <c r="J561" s="128"/>
    </row>
    <row r="562" spans="8:10" ht="12.75">
      <c r="H562" s="128"/>
      <c r="I562" s="128"/>
      <c r="J562" s="128"/>
    </row>
    <row r="563" spans="8:10" ht="12.75">
      <c r="H563" s="128"/>
      <c r="I563" s="128"/>
      <c r="J563" s="128"/>
    </row>
    <row r="564" spans="8:10" ht="12.75">
      <c r="H564" s="128"/>
      <c r="I564" s="128"/>
      <c r="J564" s="128"/>
    </row>
    <row r="565" spans="8:10" ht="12.75">
      <c r="H565" s="128"/>
      <c r="I565" s="128"/>
      <c r="J565" s="128"/>
    </row>
    <row r="566" spans="8:10" ht="12.75">
      <c r="H566" s="128"/>
      <c r="I566" s="128"/>
      <c r="J566" s="128"/>
    </row>
    <row r="567" spans="8:10" ht="12.75">
      <c r="H567" s="128"/>
      <c r="I567" s="128"/>
      <c r="J567" s="128"/>
    </row>
    <row r="568" spans="8:10" ht="12.75">
      <c r="H568" s="128"/>
      <c r="I568" s="128"/>
      <c r="J568" s="128"/>
    </row>
    <row r="569" spans="8:10" ht="12.75">
      <c r="H569" s="128"/>
      <c r="I569" s="128"/>
      <c r="J569" s="128"/>
    </row>
    <row r="570" spans="8:10" ht="12.75">
      <c r="H570" s="128"/>
      <c r="I570" s="128"/>
      <c r="J570" s="128"/>
    </row>
    <row r="571" spans="8:10" ht="12.75">
      <c r="H571" s="128"/>
      <c r="I571" s="128"/>
      <c r="J571" s="128"/>
    </row>
    <row r="572" spans="8:10" ht="12.75">
      <c r="H572" s="128"/>
      <c r="I572" s="128"/>
      <c r="J572" s="128"/>
    </row>
    <row r="573" spans="8:10" ht="12.75">
      <c r="H573" s="128"/>
      <c r="I573" s="128"/>
      <c r="J573" s="128"/>
    </row>
    <row r="574" spans="8:10" ht="12.75">
      <c r="H574" s="128"/>
      <c r="I574" s="128"/>
      <c r="J574" s="128"/>
    </row>
    <row r="575" spans="8:10" ht="12.75">
      <c r="H575" s="128"/>
      <c r="I575" s="128"/>
      <c r="J575" s="128"/>
    </row>
    <row r="576" spans="8:10" ht="12.75">
      <c r="H576" s="128"/>
      <c r="I576" s="128"/>
      <c r="J576" s="128"/>
    </row>
    <row r="577" spans="8:10" ht="12.75">
      <c r="H577" s="128"/>
      <c r="I577" s="128"/>
      <c r="J577" s="128"/>
    </row>
    <row r="578" spans="8:10" ht="12.75">
      <c r="H578" s="128"/>
      <c r="I578" s="128"/>
      <c r="J578" s="128"/>
    </row>
    <row r="579" spans="8:10" ht="12.75">
      <c r="H579" s="128"/>
      <c r="I579" s="128"/>
      <c r="J579" s="128"/>
    </row>
    <row r="580" spans="8:10" ht="12.75">
      <c r="H580" s="128"/>
      <c r="I580" s="128"/>
      <c r="J580" s="128"/>
    </row>
    <row r="581" spans="8:10" ht="12.75">
      <c r="H581" s="128"/>
      <c r="I581" s="128"/>
      <c r="J581" s="128"/>
    </row>
    <row r="582" spans="8:10" ht="12.75">
      <c r="H582" s="128"/>
      <c r="I582" s="128"/>
      <c r="J582" s="128"/>
    </row>
    <row r="583" spans="8:10" ht="12.75">
      <c r="H583" s="128"/>
      <c r="I583" s="128"/>
      <c r="J583" s="128"/>
    </row>
    <row r="584" spans="8:10" ht="12.75">
      <c r="H584" s="128"/>
      <c r="I584" s="128"/>
      <c r="J584" s="128"/>
    </row>
    <row r="585" spans="8:10" ht="12.75">
      <c r="H585" s="128"/>
      <c r="I585" s="128"/>
      <c r="J585" s="128"/>
    </row>
    <row r="586" spans="8:10" ht="12.75">
      <c r="H586" s="128"/>
      <c r="I586" s="128"/>
      <c r="J586" s="128"/>
    </row>
    <row r="587" spans="8:10" ht="12.75">
      <c r="H587" s="128"/>
      <c r="I587" s="128"/>
      <c r="J587" s="128"/>
    </row>
    <row r="588" spans="8:10" ht="12.75">
      <c r="H588" s="128"/>
      <c r="I588" s="128"/>
      <c r="J588" s="128"/>
    </row>
    <row r="589" spans="8:10" ht="12.75">
      <c r="H589" s="128"/>
      <c r="I589" s="128"/>
      <c r="J589" s="128"/>
    </row>
    <row r="590" spans="8:10" ht="12.75">
      <c r="H590" s="128"/>
      <c r="I590" s="128"/>
      <c r="J590" s="128"/>
    </row>
    <row r="591" spans="8:10" ht="12.75">
      <c r="H591" s="128"/>
      <c r="I591" s="128"/>
      <c r="J591" s="128"/>
    </row>
    <row r="592" spans="8:10" ht="12.75">
      <c r="H592" s="128"/>
      <c r="I592" s="128"/>
      <c r="J592" s="128"/>
    </row>
    <row r="593" spans="8:10" ht="12.75">
      <c r="H593" s="128"/>
      <c r="I593" s="128"/>
      <c r="J593" s="128"/>
    </row>
    <row r="594" spans="8:10" ht="12.75">
      <c r="H594" s="128"/>
      <c r="I594" s="128"/>
      <c r="J594" s="128"/>
    </row>
    <row r="595" spans="8:10" ht="12.75">
      <c r="H595" s="128"/>
      <c r="I595" s="128"/>
      <c r="J595" s="128"/>
    </row>
    <row r="596" spans="8:10" ht="12.75">
      <c r="H596" s="128"/>
      <c r="I596" s="128"/>
      <c r="J596" s="128"/>
    </row>
    <row r="597" spans="8:10" ht="12.75">
      <c r="H597" s="128"/>
      <c r="I597" s="128"/>
      <c r="J597" s="128"/>
    </row>
    <row r="598" spans="8:10" ht="12.75">
      <c r="H598" s="128"/>
      <c r="I598" s="128"/>
      <c r="J598" s="128"/>
    </row>
    <row r="599" spans="8:10" ht="12.75">
      <c r="H599" s="128"/>
      <c r="I599" s="128"/>
      <c r="J599" s="128"/>
    </row>
    <row r="600" spans="8:10" ht="12.75">
      <c r="H600" s="128"/>
      <c r="I600" s="128"/>
      <c r="J600" s="128"/>
    </row>
    <row r="601" spans="8:10" ht="12.75">
      <c r="H601" s="128"/>
      <c r="I601" s="128"/>
      <c r="J601" s="128"/>
    </row>
    <row r="602" spans="8:10" ht="12.75">
      <c r="H602" s="128"/>
      <c r="I602" s="128"/>
      <c r="J602" s="128"/>
    </row>
    <row r="603" spans="8:10" ht="12.75">
      <c r="H603" s="128"/>
      <c r="I603" s="128"/>
      <c r="J603" s="128"/>
    </row>
    <row r="604" spans="8:10" ht="12.75">
      <c r="H604" s="128"/>
      <c r="I604" s="128"/>
      <c r="J604" s="128"/>
    </row>
    <row r="605" spans="8:10" ht="12.75">
      <c r="H605" s="128"/>
      <c r="I605" s="128"/>
      <c r="J605" s="128"/>
    </row>
    <row r="606" spans="8:10" ht="12.75">
      <c r="H606" s="128"/>
      <c r="I606" s="128"/>
      <c r="J606" s="128"/>
    </row>
    <row r="607" spans="8:10" ht="12.75">
      <c r="H607" s="128"/>
      <c r="I607" s="128"/>
      <c r="J607" s="128"/>
    </row>
    <row r="608" spans="8:10" ht="12.75">
      <c r="H608" s="128"/>
      <c r="I608" s="128"/>
      <c r="J608" s="128"/>
    </row>
    <row r="609" spans="8:10" ht="12.75">
      <c r="H609" s="128"/>
      <c r="I609" s="128"/>
      <c r="J609" s="128"/>
    </row>
    <row r="610" spans="8:10" ht="12.75">
      <c r="H610" s="128"/>
      <c r="I610" s="128"/>
      <c r="J610" s="128"/>
    </row>
    <row r="611" spans="8:10" ht="12.75">
      <c r="H611" s="128"/>
      <c r="I611" s="128"/>
      <c r="J611" s="128"/>
    </row>
    <row r="612" spans="8:10" ht="12.75">
      <c r="H612" s="128"/>
      <c r="I612" s="128"/>
      <c r="J612" s="128"/>
    </row>
    <row r="613" spans="8:10" ht="12.75">
      <c r="H613" s="128"/>
      <c r="I613" s="128"/>
      <c r="J613" s="128"/>
    </row>
    <row r="614" spans="8:10" ht="12.75">
      <c r="H614" s="128"/>
      <c r="I614" s="128"/>
      <c r="J614" s="128"/>
    </row>
    <row r="615" spans="8:10" ht="12.75">
      <c r="H615" s="128"/>
      <c r="I615" s="128"/>
      <c r="J615" s="128"/>
    </row>
    <row r="616" spans="8:10" ht="12.75">
      <c r="H616" s="128"/>
      <c r="I616" s="128"/>
      <c r="J616" s="128"/>
    </row>
    <row r="617" spans="8:10" ht="12.75">
      <c r="H617" s="128"/>
      <c r="I617" s="128"/>
      <c r="J617" s="128"/>
    </row>
    <row r="618" spans="8:10" ht="12.75">
      <c r="H618" s="128"/>
      <c r="I618" s="128"/>
      <c r="J618" s="128"/>
    </row>
    <row r="619" spans="8:10" ht="12.75">
      <c r="H619" s="128"/>
      <c r="I619" s="128"/>
      <c r="J619" s="128"/>
    </row>
    <row r="620" spans="8:10" ht="12.75">
      <c r="H620" s="128"/>
      <c r="I620" s="128"/>
      <c r="J620" s="128"/>
    </row>
    <row r="621" spans="8:10" ht="12.75">
      <c r="H621" s="128"/>
      <c r="I621" s="128"/>
      <c r="J621" s="128"/>
    </row>
    <row r="622" spans="8:10" ht="12.75">
      <c r="H622" s="128"/>
      <c r="I622" s="128"/>
      <c r="J622" s="128"/>
    </row>
    <row r="623" spans="8:10" ht="12.75">
      <c r="H623" s="128"/>
      <c r="I623" s="128"/>
      <c r="J623" s="128"/>
    </row>
    <row r="624" spans="8:10" ht="12.75">
      <c r="H624" s="128"/>
      <c r="I624" s="128"/>
      <c r="J624" s="128"/>
    </row>
    <row r="625" spans="8:10" ht="12.75">
      <c r="H625" s="128"/>
      <c r="I625" s="128"/>
      <c r="J625" s="128"/>
    </row>
    <row r="626" spans="8:10" ht="12.75">
      <c r="H626" s="128"/>
      <c r="I626" s="128"/>
      <c r="J626" s="128"/>
    </row>
    <row r="627" spans="8:10" ht="12.75">
      <c r="H627" s="128"/>
      <c r="I627" s="128"/>
      <c r="J627" s="128"/>
    </row>
    <row r="628" spans="8:10" ht="12.75">
      <c r="H628" s="128"/>
      <c r="I628" s="128"/>
      <c r="J628" s="128"/>
    </row>
    <row r="629" spans="8:10" ht="12.75">
      <c r="H629" s="128"/>
      <c r="I629" s="128"/>
      <c r="J629" s="128"/>
    </row>
    <row r="630" spans="8:10" ht="12.75">
      <c r="H630" s="128"/>
      <c r="I630" s="128"/>
      <c r="J630" s="128"/>
    </row>
    <row r="631" spans="8:10" ht="12.75">
      <c r="H631" s="128"/>
      <c r="I631" s="128"/>
      <c r="J631" s="128"/>
    </row>
    <row r="632" spans="8:10" ht="12.75">
      <c r="H632" s="128"/>
      <c r="I632" s="128"/>
      <c r="J632" s="128"/>
    </row>
    <row r="633" spans="8:10" ht="12.75">
      <c r="H633" s="128"/>
      <c r="I633" s="128"/>
      <c r="J633" s="128"/>
    </row>
    <row r="634" spans="8:10" ht="12.75">
      <c r="H634" s="128"/>
      <c r="I634" s="128"/>
      <c r="J634" s="128"/>
    </row>
    <row r="635" spans="8:10" ht="12.75">
      <c r="H635" s="128"/>
      <c r="I635" s="128"/>
      <c r="J635" s="128"/>
    </row>
    <row r="636" spans="8:10" ht="12.75">
      <c r="H636" s="128"/>
      <c r="I636" s="128"/>
      <c r="J636" s="128"/>
    </row>
    <row r="637" spans="8:10" ht="12.75">
      <c r="H637" s="128"/>
      <c r="I637" s="128"/>
      <c r="J637" s="128"/>
    </row>
    <row r="638" spans="8:10" ht="12.75">
      <c r="H638" s="128"/>
      <c r="I638" s="128"/>
      <c r="J638" s="128"/>
    </row>
    <row r="639" spans="8:10" ht="12.75">
      <c r="H639" s="128"/>
      <c r="I639" s="128"/>
      <c r="J639" s="128"/>
    </row>
    <row r="640" spans="8:10" ht="12.75">
      <c r="H640" s="128"/>
      <c r="I640" s="128"/>
      <c r="J640" s="128"/>
    </row>
    <row r="641" spans="8:10" ht="12.75">
      <c r="H641" s="128"/>
      <c r="I641" s="128"/>
      <c r="J641" s="128"/>
    </row>
    <row r="642" spans="8:10" ht="12.75">
      <c r="H642" s="128"/>
      <c r="I642" s="128"/>
      <c r="J642" s="128"/>
    </row>
    <row r="643" spans="8:10" ht="12.75">
      <c r="H643" s="128"/>
      <c r="I643" s="128"/>
      <c r="J643" s="128"/>
    </row>
    <row r="644" spans="8:10" ht="12.75">
      <c r="H644" s="128"/>
      <c r="I644" s="128"/>
      <c r="J644" s="128"/>
    </row>
    <row r="645" spans="8:10" ht="12.75">
      <c r="H645" s="128"/>
      <c r="I645" s="128"/>
      <c r="J645" s="128"/>
    </row>
    <row r="646" spans="8:10" ht="12.75">
      <c r="H646" s="128"/>
      <c r="I646" s="128"/>
      <c r="J646" s="128"/>
    </row>
    <row r="647" spans="8:10" ht="12.75">
      <c r="H647" s="128"/>
      <c r="I647" s="128"/>
      <c r="J647" s="128"/>
    </row>
    <row r="648" spans="8:10" ht="12.75">
      <c r="H648" s="128"/>
      <c r="I648" s="128"/>
      <c r="J648" s="128"/>
    </row>
    <row r="649" spans="8:10" ht="12.75">
      <c r="H649" s="128"/>
      <c r="I649" s="128"/>
      <c r="J649" s="128"/>
    </row>
    <row r="650" spans="8:10" ht="12.75">
      <c r="H650" s="128"/>
      <c r="I650" s="128"/>
      <c r="J650" s="128"/>
    </row>
    <row r="651" spans="8:10" ht="12.75">
      <c r="H651" s="128"/>
      <c r="I651" s="128"/>
      <c r="J651" s="128"/>
    </row>
    <row r="652" spans="8:10" ht="12.75">
      <c r="H652" s="128"/>
      <c r="I652" s="128"/>
      <c r="J652" s="128"/>
    </row>
    <row r="653" spans="8:10" ht="12.75">
      <c r="H653" s="128"/>
      <c r="I653" s="128"/>
      <c r="J653" s="128"/>
    </row>
    <row r="654" spans="8:10" ht="12.75">
      <c r="H654" s="128"/>
      <c r="I654" s="128"/>
      <c r="J654" s="128"/>
    </row>
    <row r="655" spans="8:10" ht="12.75">
      <c r="H655" s="128"/>
      <c r="I655" s="128"/>
      <c r="J655" s="128"/>
    </row>
    <row r="656" spans="8:10" ht="12.75">
      <c r="H656" s="128"/>
      <c r="I656" s="128"/>
      <c r="J656" s="128"/>
    </row>
    <row r="657" spans="8:10" ht="12.75">
      <c r="H657" s="128"/>
      <c r="I657" s="128"/>
      <c r="J657" s="128"/>
    </row>
    <row r="658" spans="8:10" ht="12.75">
      <c r="H658" s="128"/>
      <c r="I658" s="128"/>
      <c r="J658" s="128"/>
    </row>
    <row r="659" spans="8:10" ht="12.75">
      <c r="H659" s="128"/>
      <c r="I659" s="128"/>
      <c r="J659" s="128"/>
    </row>
    <row r="660" spans="8:10" ht="12.75">
      <c r="H660" s="128"/>
      <c r="I660" s="128"/>
      <c r="J660" s="128"/>
    </row>
    <row r="661" spans="8:10" ht="12.75">
      <c r="H661" s="128"/>
      <c r="I661" s="128"/>
      <c r="J661" s="128"/>
    </row>
    <row r="662" spans="8:10" ht="12.75">
      <c r="H662" s="128"/>
      <c r="I662" s="128"/>
      <c r="J662" s="128"/>
    </row>
    <row r="663" spans="8:10" ht="12.75">
      <c r="H663" s="128"/>
      <c r="I663" s="128"/>
      <c r="J663" s="128"/>
    </row>
    <row r="664" spans="8:10" ht="12.75">
      <c r="H664" s="128"/>
      <c r="I664" s="128"/>
      <c r="J664" s="128"/>
    </row>
    <row r="665" spans="8:10" ht="12.75">
      <c r="H665" s="128"/>
      <c r="I665" s="128"/>
      <c r="J665" s="128"/>
    </row>
    <row r="666" spans="8:10" ht="12.75">
      <c r="H666" s="128"/>
      <c r="I666" s="128"/>
      <c r="J666" s="128"/>
    </row>
    <row r="667" spans="8:10" ht="12.75">
      <c r="H667" s="128"/>
      <c r="I667" s="128"/>
      <c r="J667" s="128"/>
    </row>
    <row r="668" spans="8:10" ht="12.75">
      <c r="H668" s="128"/>
      <c r="I668" s="128"/>
      <c r="J668" s="128"/>
    </row>
    <row r="669" spans="8:10" ht="12.75">
      <c r="H669" s="128"/>
      <c r="I669" s="128"/>
      <c r="J669" s="128"/>
    </row>
    <row r="670" spans="8:10" ht="12.75">
      <c r="H670" s="128"/>
      <c r="I670" s="128"/>
      <c r="J670" s="128"/>
    </row>
    <row r="671" spans="8:10" ht="12.75">
      <c r="H671" s="128"/>
      <c r="I671" s="128"/>
      <c r="J671" s="128"/>
    </row>
    <row r="672" spans="8:10" ht="12.75">
      <c r="H672" s="128"/>
      <c r="I672" s="128"/>
      <c r="J672" s="128"/>
    </row>
    <row r="673" spans="8:10" ht="12.75">
      <c r="H673" s="128"/>
      <c r="I673" s="128"/>
      <c r="J673" s="128"/>
    </row>
    <row r="674" spans="8:10" ht="12.75">
      <c r="H674" s="128"/>
      <c r="I674" s="128"/>
      <c r="J674" s="128"/>
    </row>
    <row r="675" spans="8:10" ht="12.75">
      <c r="H675" s="128"/>
      <c r="I675" s="128"/>
      <c r="J675" s="128"/>
    </row>
    <row r="676" spans="8:10" ht="12.75">
      <c r="H676" s="128"/>
      <c r="I676" s="128"/>
      <c r="J676" s="128"/>
    </row>
    <row r="677" spans="8:10" ht="12.75">
      <c r="H677" s="128"/>
      <c r="I677" s="128"/>
      <c r="J677" s="128"/>
    </row>
    <row r="678" spans="8:10" ht="12.75">
      <c r="H678" s="128"/>
      <c r="I678" s="128"/>
      <c r="J678" s="128"/>
    </row>
    <row r="679" spans="8:10" ht="12.75">
      <c r="H679" s="128"/>
      <c r="I679" s="128"/>
      <c r="J679" s="128"/>
    </row>
    <row r="680" spans="8:10" ht="12.75">
      <c r="H680" s="128"/>
      <c r="I680" s="128"/>
      <c r="J680" s="128"/>
    </row>
    <row r="681" spans="8:10" ht="12.75">
      <c r="H681" s="128"/>
      <c r="I681" s="128"/>
      <c r="J681" s="128"/>
    </row>
    <row r="682" spans="8:10" ht="12.75">
      <c r="H682" s="128"/>
      <c r="I682" s="128"/>
      <c r="J682" s="128"/>
    </row>
    <row r="683" spans="8:10" ht="12.75">
      <c r="H683" s="128"/>
      <c r="I683" s="128"/>
      <c r="J683" s="128"/>
    </row>
    <row r="684" spans="8:10" ht="12.75">
      <c r="H684" s="128"/>
      <c r="I684" s="128"/>
      <c r="J684" s="128"/>
    </row>
    <row r="685" spans="8:10" ht="12.75">
      <c r="H685" s="128"/>
      <c r="I685" s="128"/>
      <c r="J685" s="128"/>
    </row>
    <row r="686" spans="8:10" ht="12.75">
      <c r="H686" s="128"/>
      <c r="I686" s="128"/>
      <c r="J686" s="128"/>
    </row>
    <row r="687" spans="8:10" ht="12.75">
      <c r="H687" s="128"/>
      <c r="I687" s="128"/>
      <c r="J687" s="128"/>
    </row>
    <row r="688" spans="8:10" ht="12.75">
      <c r="H688" s="128"/>
      <c r="I688" s="128"/>
      <c r="J688" s="128"/>
    </row>
    <row r="689" spans="8:10" ht="12.75">
      <c r="H689" s="128"/>
      <c r="I689" s="128"/>
      <c r="J689" s="128"/>
    </row>
    <row r="690" spans="8:10" ht="12.75">
      <c r="H690" s="128"/>
      <c r="I690" s="128"/>
      <c r="J690" s="128"/>
    </row>
    <row r="691" spans="8:10" ht="12.75">
      <c r="H691" s="128"/>
      <c r="I691" s="128"/>
      <c r="J691" s="128"/>
    </row>
    <row r="692" spans="8:10" ht="12.75">
      <c r="H692" s="128"/>
      <c r="I692" s="128"/>
      <c r="J692" s="128"/>
    </row>
    <row r="693" spans="8:10" ht="12.75">
      <c r="H693" s="128"/>
      <c r="I693" s="128"/>
      <c r="J693" s="128"/>
    </row>
    <row r="694" spans="8:10" ht="12.75">
      <c r="H694" s="128"/>
      <c r="I694" s="128"/>
      <c r="J694" s="128"/>
    </row>
    <row r="695" spans="8:10" ht="12.75">
      <c r="H695" s="128"/>
      <c r="I695" s="128"/>
      <c r="J695" s="128"/>
    </row>
    <row r="696" spans="8:10" ht="12.75">
      <c r="H696" s="128"/>
      <c r="I696" s="128"/>
      <c r="J696" s="128"/>
    </row>
    <row r="697" spans="8:10" ht="12.75">
      <c r="H697" s="128"/>
      <c r="I697" s="128"/>
      <c r="J697" s="128"/>
    </row>
    <row r="698" spans="8:10" ht="12.75">
      <c r="H698" s="128"/>
      <c r="I698" s="128"/>
      <c r="J698" s="128"/>
    </row>
    <row r="699" spans="8:10" ht="12.75">
      <c r="H699" s="128"/>
      <c r="I699" s="128"/>
      <c r="J699" s="128"/>
    </row>
    <row r="700" spans="8:10" ht="12.75">
      <c r="H700" s="128"/>
      <c r="I700" s="128"/>
      <c r="J700" s="128"/>
    </row>
    <row r="701" spans="8:10" ht="12.75">
      <c r="H701" s="128"/>
      <c r="I701" s="128"/>
      <c r="J701" s="128"/>
    </row>
    <row r="702" spans="8:10" ht="12.75">
      <c r="H702" s="128"/>
      <c r="I702" s="128"/>
      <c r="J702" s="128"/>
    </row>
    <row r="703" spans="8:10" ht="12.75">
      <c r="H703" s="128"/>
      <c r="I703" s="128"/>
      <c r="J703" s="128"/>
    </row>
    <row r="704" spans="8:10" ht="12.75">
      <c r="H704" s="128"/>
      <c r="I704" s="128"/>
      <c r="J704" s="128"/>
    </row>
    <row r="705" spans="8:10" ht="12.75">
      <c r="H705" s="128"/>
      <c r="I705" s="128"/>
      <c r="J705" s="128"/>
    </row>
    <row r="706" spans="8:10" ht="12.75">
      <c r="H706" s="128"/>
      <c r="I706" s="128"/>
      <c r="J706" s="128"/>
    </row>
    <row r="707" spans="8:10" ht="12.75">
      <c r="H707" s="128"/>
      <c r="I707" s="128"/>
      <c r="J707" s="128"/>
    </row>
    <row r="708" spans="8:10" ht="12.75">
      <c r="H708" s="128"/>
      <c r="I708" s="128"/>
      <c r="J708" s="128"/>
    </row>
    <row r="709" spans="8:10" ht="12.75">
      <c r="H709" s="128"/>
      <c r="I709" s="128"/>
      <c r="J709" s="128"/>
    </row>
    <row r="710" spans="8:10" ht="12.75">
      <c r="H710" s="128"/>
      <c r="I710" s="128"/>
      <c r="J710" s="128"/>
    </row>
    <row r="711" spans="8:10" ht="12.75">
      <c r="H711" s="128"/>
      <c r="I711" s="128"/>
      <c r="J711" s="128"/>
    </row>
    <row r="712" spans="8:10" ht="12.75">
      <c r="H712" s="128"/>
      <c r="I712" s="128"/>
      <c r="J712" s="128"/>
    </row>
    <row r="713" spans="8:10" ht="12.75">
      <c r="H713" s="128"/>
      <c r="I713" s="128"/>
      <c r="J713" s="128"/>
    </row>
    <row r="714" spans="8:10" ht="12.75">
      <c r="H714" s="128"/>
      <c r="I714" s="128"/>
      <c r="J714" s="128"/>
    </row>
    <row r="715" spans="8:10" ht="12.75">
      <c r="H715" s="128"/>
      <c r="I715" s="128"/>
      <c r="J715" s="128"/>
    </row>
    <row r="716" spans="8:10" ht="12.75">
      <c r="H716" s="128"/>
      <c r="I716" s="128"/>
      <c r="J716" s="128"/>
    </row>
    <row r="717" spans="8:10" ht="12.75">
      <c r="H717" s="128"/>
      <c r="I717" s="128"/>
      <c r="J717" s="128"/>
    </row>
    <row r="718" spans="8:10" ht="12.75">
      <c r="H718" s="128"/>
      <c r="I718" s="128"/>
      <c r="J718" s="128"/>
    </row>
    <row r="719" spans="8:10" ht="12.75">
      <c r="H719" s="128"/>
      <c r="I719" s="128"/>
      <c r="J719" s="128"/>
    </row>
    <row r="720" spans="8:10" ht="12.75">
      <c r="H720" s="128"/>
      <c r="I720" s="128"/>
      <c r="J720" s="128"/>
    </row>
    <row r="721" spans="8:10" ht="12.75">
      <c r="H721" s="128"/>
      <c r="I721" s="128"/>
      <c r="J721" s="128"/>
    </row>
    <row r="722" spans="8:10" ht="12.75">
      <c r="H722" s="128"/>
      <c r="I722" s="128"/>
      <c r="J722" s="128"/>
    </row>
    <row r="723" spans="8:10" ht="12.75">
      <c r="H723" s="128"/>
      <c r="I723" s="128"/>
      <c r="J723" s="128"/>
    </row>
    <row r="724" spans="8:10" ht="12.75">
      <c r="H724" s="128"/>
      <c r="I724" s="128"/>
      <c r="J724" s="128"/>
    </row>
    <row r="725" spans="8:10" ht="12.75">
      <c r="H725" s="128"/>
      <c r="I725" s="128"/>
      <c r="J725" s="128"/>
    </row>
    <row r="726" spans="8:10" ht="12.75">
      <c r="H726" s="128"/>
      <c r="I726" s="128"/>
      <c r="J726" s="128"/>
    </row>
    <row r="727" spans="8:10" ht="12.75">
      <c r="H727" s="128"/>
      <c r="I727" s="128"/>
      <c r="J727" s="128"/>
    </row>
    <row r="728" spans="8:10" ht="12.75">
      <c r="H728" s="128"/>
      <c r="I728" s="128"/>
      <c r="J728" s="128"/>
    </row>
    <row r="729" spans="8:10" ht="12.75">
      <c r="H729" s="128"/>
      <c r="I729" s="128"/>
      <c r="J729" s="128"/>
    </row>
    <row r="730" spans="8:10" ht="12.75">
      <c r="H730" s="128"/>
      <c r="I730" s="128"/>
      <c r="J730" s="128"/>
    </row>
    <row r="731" spans="8:10" ht="12.75">
      <c r="H731" s="128"/>
      <c r="I731" s="128"/>
      <c r="J731" s="128"/>
    </row>
    <row r="732" spans="8:10" ht="12.75">
      <c r="H732" s="128"/>
      <c r="I732" s="128"/>
      <c r="J732" s="128"/>
    </row>
    <row r="733" spans="8:10" ht="12.75">
      <c r="H733" s="128"/>
      <c r="I733" s="128"/>
      <c r="J733" s="128"/>
    </row>
    <row r="734" spans="8:10" ht="12.75">
      <c r="H734" s="128"/>
      <c r="I734" s="128"/>
      <c r="J734" s="128"/>
    </row>
    <row r="735" spans="8:10" ht="12.75">
      <c r="H735" s="128"/>
      <c r="I735" s="128"/>
      <c r="J735" s="128"/>
    </row>
    <row r="736" spans="8:10" ht="12.75">
      <c r="H736" s="128"/>
      <c r="I736" s="128"/>
      <c r="J736" s="128"/>
    </row>
    <row r="737" spans="8:10" ht="12.75">
      <c r="H737" s="128"/>
      <c r="I737" s="128"/>
      <c r="J737" s="128"/>
    </row>
    <row r="738" spans="8:10" ht="12.75">
      <c r="H738" s="128"/>
      <c r="I738" s="128"/>
      <c r="J738" s="128"/>
    </row>
    <row r="739" spans="8:10" ht="12.75">
      <c r="H739" s="128"/>
      <c r="I739" s="128"/>
      <c r="J739" s="128"/>
    </row>
    <row r="740" spans="8:10" ht="12.75">
      <c r="H740" s="128"/>
      <c r="I740" s="128"/>
      <c r="J740" s="128"/>
    </row>
    <row r="741" spans="8:10" ht="12.75">
      <c r="H741" s="128"/>
      <c r="I741" s="128"/>
      <c r="J741" s="128"/>
    </row>
    <row r="742" spans="8:10" ht="12.75">
      <c r="H742" s="128"/>
      <c r="I742" s="128"/>
      <c r="J742" s="128"/>
    </row>
    <row r="743" spans="8:10" ht="12.75">
      <c r="H743" s="128"/>
      <c r="I743" s="128"/>
      <c r="J743" s="128"/>
    </row>
    <row r="744" spans="8:10" ht="12.75">
      <c r="H744" s="128"/>
      <c r="I744" s="128"/>
      <c r="J744" s="128"/>
    </row>
    <row r="745" spans="8:10" ht="12.75">
      <c r="H745" s="128"/>
      <c r="I745" s="128"/>
      <c r="J745" s="128"/>
    </row>
    <row r="746" spans="8:10" ht="12.75">
      <c r="H746" s="128"/>
      <c r="I746" s="128"/>
      <c r="J746" s="128"/>
    </row>
    <row r="747" spans="8:10" ht="12.75">
      <c r="H747" s="128"/>
      <c r="I747" s="128"/>
      <c r="J747" s="128"/>
    </row>
    <row r="748" spans="8:10" ht="12.75">
      <c r="H748" s="128"/>
      <c r="I748" s="128"/>
      <c r="J748" s="128"/>
    </row>
    <row r="749" spans="8:10" ht="12.75">
      <c r="H749" s="128"/>
      <c r="I749" s="128"/>
      <c r="J749" s="128"/>
    </row>
    <row r="750" spans="8:10" ht="12.75">
      <c r="H750" s="128"/>
      <c r="I750" s="128"/>
      <c r="J750" s="128"/>
    </row>
    <row r="751" spans="8:10" ht="12.75">
      <c r="H751" s="128"/>
      <c r="I751" s="128"/>
      <c r="J751" s="128"/>
    </row>
    <row r="752" spans="8:10" ht="12.75">
      <c r="H752" s="128"/>
      <c r="I752" s="128"/>
      <c r="J752" s="128"/>
    </row>
    <row r="753" spans="8:10" ht="12.75">
      <c r="H753" s="128"/>
      <c r="I753" s="128"/>
      <c r="J753" s="128"/>
    </row>
    <row r="754" spans="8:10" ht="12.75">
      <c r="H754" s="128"/>
      <c r="I754" s="128"/>
      <c r="J754" s="128"/>
    </row>
    <row r="755" spans="8:10" ht="12.75">
      <c r="H755" s="128"/>
      <c r="I755" s="128"/>
      <c r="J755" s="128"/>
    </row>
    <row r="756" spans="8:10" ht="12.75">
      <c r="H756" s="128"/>
      <c r="I756" s="128"/>
      <c r="J756" s="128"/>
    </row>
    <row r="757" spans="8:10" ht="12.75">
      <c r="H757" s="128"/>
      <c r="I757" s="128"/>
      <c r="J757" s="128"/>
    </row>
    <row r="758" spans="8:10" ht="12.75">
      <c r="H758" s="128"/>
      <c r="I758" s="128"/>
      <c r="J758" s="128"/>
    </row>
    <row r="759" spans="8:10" ht="12.75">
      <c r="H759" s="128"/>
      <c r="I759" s="128"/>
      <c r="J759" s="128"/>
    </row>
    <row r="760" spans="8:10" ht="12.75">
      <c r="H760" s="128"/>
      <c r="I760" s="128"/>
      <c r="J760" s="128"/>
    </row>
    <row r="761" spans="8:10" ht="12.75">
      <c r="H761" s="128"/>
      <c r="I761" s="128"/>
      <c r="J761" s="128"/>
    </row>
    <row r="762" spans="8:10" ht="12.75">
      <c r="H762" s="128"/>
      <c r="I762" s="128"/>
      <c r="J762" s="128"/>
    </row>
    <row r="763" spans="8:10" ht="12.75">
      <c r="H763" s="128"/>
      <c r="I763" s="128"/>
      <c r="J763" s="128"/>
    </row>
    <row r="764" spans="8:10" ht="12.75">
      <c r="H764" s="128"/>
      <c r="I764" s="128"/>
      <c r="J764" s="128"/>
    </row>
    <row r="765" spans="8:10" ht="12.75">
      <c r="H765" s="128"/>
      <c r="I765" s="128"/>
      <c r="J765" s="128"/>
    </row>
    <row r="766" spans="8:10" ht="12.75">
      <c r="H766" s="128"/>
      <c r="I766" s="128"/>
      <c r="J766" s="128"/>
    </row>
    <row r="767" spans="8:10" ht="12.75">
      <c r="H767" s="128"/>
      <c r="I767" s="128"/>
      <c r="J767" s="128"/>
    </row>
    <row r="768" spans="8:10" ht="12.75">
      <c r="H768" s="128"/>
      <c r="I768" s="128"/>
      <c r="J768" s="128"/>
    </row>
    <row r="769" spans="8:10" ht="12.75">
      <c r="H769" s="128"/>
      <c r="I769" s="128"/>
      <c r="J769" s="128"/>
    </row>
    <row r="770" spans="8:10" ht="12.75">
      <c r="H770" s="128"/>
      <c r="I770" s="128"/>
      <c r="J770" s="128"/>
    </row>
    <row r="771" spans="8:10" ht="12.75">
      <c r="H771" s="128"/>
      <c r="I771" s="128"/>
      <c r="J771" s="128"/>
    </row>
    <row r="772" spans="8:10" ht="12.75">
      <c r="H772" s="128"/>
      <c r="I772" s="128"/>
      <c r="J772" s="128"/>
    </row>
    <row r="773" spans="8:10" ht="12.75">
      <c r="H773" s="128"/>
      <c r="I773" s="128"/>
      <c r="J773" s="128"/>
    </row>
    <row r="774" spans="8:10" ht="12.75">
      <c r="H774" s="128"/>
      <c r="I774" s="128"/>
      <c r="J774" s="128"/>
    </row>
    <row r="775" spans="8:10" ht="12.75">
      <c r="H775" s="128"/>
      <c r="I775" s="128"/>
      <c r="J775" s="128"/>
    </row>
    <row r="776" spans="8:10" ht="12.75">
      <c r="H776" s="128"/>
      <c r="I776" s="128"/>
      <c r="J776" s="128"/>
    </row>
    <row r="777" spans="8:10" ht="12.75">
      <c r="H777" s="128"/>
      <c r="I777" s="128"/>
      <c r="J777" s="128"/>
    </row>
    <row r="778" spans="8:10" ht="12.75">
      <c r="H778" s="128"/>
      <c r="I778" s="128"/>
      <c r="J778" s="128"/>
    </row>
    <row r="779" spans="8:10" ht="12.75">
      <c r="H779" s="128"/>
      <c r="I779" s="128"/>
      <c r="J779" s="128"/>
    </row>
    <row r="780" spans="8:10" ht="12.75">
      <c r="H780" s="128"/>
      <c r="I780" s="128"/>
      <c r="J780" s="128"/>
    </row>
    <row r="781" spans="8:10" ht="12.75">
      <c r="H781" s="128"/>
      <c r="I781" s="128"/>
      <c r="J781" s="128"/>
    </row>
    <row r="782" spans="8:10" ht="12.75">
      <c r="H782" s="128"/>
      <c r="I782" s="128"/>
      <c r="J782" s="128"/>
    </row>
    <row r="783" spans="8:10" ht="12.75">
      <c r="H783" s="128"/>
      <c r="I783" s="128"/>
      <c r="J783" s="128"/>
    </row>
    <row r="784" spans="8:10" ht="12.75">
      <c r="H784" s="128"/>
      <c r="I784" s="128"/>
      <c r="J784" s="128"/>
    </row>
    <row r="785" spans="8:10" ht="12.75">
      <c r="H785" s="128"/>
      <c r="I785" s="128"/>
      <c r="J785" s="128"/>
    </row>
    <row r="786" spans="8:10" ht="12.75">
      <c r="H786" s="128"/>
      <c r="I786" s="128"/>
      <c r="J786" s="128"/>
    </row>
    <row r="787" spans="8:10" ht="12.75">
      <c r="H787" s="128"/>
      <c r="I787" s="128"/>
      <c r="J787" s="128"/>
    </row>
    <row r="788" spans="8:10" ht="12.75">
      <c r="H788" s="128"/>
      <c r="I788" s="128"/>
      <c r="J788" s="128"/>
    </row>
    <row r="789" spans="8:10" ht="12.75">
      <c r="H789" s="128"/>
      <c r="I789" s="128"/>
      <c r="J789" s="128"/>
    </row>
    <row r="790" spans="8:10" ht="12.75">
      <c r="H790" s="128"/>
      <c r="I790" s="128"/>
      <c r="J790" s="128"/>
    </row>
    <row r="791" spans="8:10" ht="12.75">
      <c r="H791" s="128"/>
      <c r="I791" s="128"/>
      <c r="J791" s="128"/>
    </row>
    <row r="792" spans="8:10" ht="12.75">
      <c r="H792" s="128"/>
      <c r="I792" s="128"/>
      <c r="J792" s="128"/>
    </row>
    <row r="793" spans="8:10" ht="12.75">
      <c r="H793" s="128"/>
      <c r="I793" s="128"/>
      <c r="J793" s="128"/>
    </row>
    <row r="794" spans="8:10" ht="12.75">
      <c r="H794" s="128"/>
      <c r="I794" s="128"/>
      <c r="J794" s="128"/>
    </row>
    <row r="795" spans="8:10" ht="12.75">
      <c r="H795" s="128"/>
      <c r="I795" s="128"/>
      <c r="J795" s="128"/>
    </row>
    <row r="796" spans="8:10" ht="12.75">
      <c r="H796" s="128"/>
      <c r="I796" s="128"/>
      <c r="J796" s="128"/>
    </row>
    <row r="797" spans="8:10" ht="12.75">
      <c r="H797" s="128"/>
      <c r="I797" s="128"/>
      <c r="J797" s="128"/>
    </row>
    <row r="798" spans="8:10" ht="12.75">
      <c r="H798" s="128"/>
      <c r="I798" s="128"/>
      <c r="J798" s="128"/>
    </row>
    <row r="799" spans="8:10" ht="12.75">
      <c r="H799" s="128"/>
      <c r="I799" s="128"/>
      <c r="J799" s="128"/>
    </row>
    <row r="800" spans="8:10" ht="12.75">
      <c r="H800" s="128"/>
      <c r="I800" s="128"/>
      <c r="J800" s="128"/>
    </row>
    <row r="801" spans="8:10" ht="12.75">
      <c r="H801" s="128"/>
      <c r="I801" s="128"/>
      <c r="J801" s="128"/>
    </row>
    <row r="802" spans="8:10" ht="12.75">
      <c r="H802" s="128"/>
      <c r="I802" s="128"/>
      <c r="J802" s="128"/>
    </row>
    <row r="803" spans="8:10" ht="12.75">
      <c r="H803" s="128"/>
      <c r="I803" s="128"/>
      <c r="J803" s="128"/>
    </row>
    <row r="804" spans="8:10" ht="12.75">
      <c r="H804" s="128"/>
      <c r="I804" s="128"/>
      <c r="J804" s="128"/>
    </row>
    <row r="805" spans="8:10" ht="12.75">
      <c r="H805" s="128"/>
      <c r="I805" s="128"/>
      <c r="J805" s="128"/>
    </row>
    <row r="806" spans="8:10" ht="12.75">
      <c r="H806" s="128"/>
      <c r="I806" s="128"/>
      <c r="J806" s="128"/>
    </row>
    <row r="807" spans="8:10" ht="12.75">
      <c r="H807" s="128"/>
      <c r="I807" s="128"/>
      <c r="J807" s="128"/>
    </row>
    <row r="808" spans="8:10" ht="12.75">
      <c r="H808" s="128"/>
      <c r="I808" s="128"/>
      <c r="J808" s="128"/>
    </row>
    <row r="809" spans="8:10" ht="12.75">
      <c r="H809" s="128"/>
      <c r="I809" s="128"/>
      <c r="J809" s="128"/>
    </row>
    <row r="810" spans="8:10" ht="12.75">
      <c r="H810" s="128"/>
      <c r="I810" s="128"/>
      <c r="J810" s="128"/>
    </row>
    <row r="811" spans="8:10" ht="12.75">
      <c r="H811" s="128"/>
      <c r="I811" s="128"/>
      <c r="J811" s="128"/>
    </row>
    <row r="812" spans="8:10" ht="12.75">
      <c r="H812" s="128"/>
      <c r="I812" s="128"/>
      <c r="J812" s="128"/>
    </row>
    <row r="813" spans="8:10" ht="12.75">
      <c r="H813" s="128"/>
      <c r="I813" s="128"/>
      <c r="J813" s="128"/>
    </row>
    <row r="814" spans="8:10" ht="12.75">
      <c r="H814" s="128"/>
      <c r="I814" s="128"/>
      <c r="J814" s="128"/>
    </row>
    <row r="815" spans="8:10" ht="12.75">
      <c r="H815" s="128"/>
      <c r="I815" s="128"/>
      <c r="J815" s="128"/>
    </row>
    <row r="816" spans="8:10" ht="12.75">
      <c r="H816" s="128"/>
      <c r="I816" s="128"/>
      <c r="J816" s="128"/>
    </row>
    <row r="817" spans="8:10" ht="12.75">
      <c r="H817" s="128"/>
      <c r="I817" s="128"/>
      <c r="J817" s="128"/>
    </row>
    <row r="818" spans="8:10" ht="12.75">
      <c r="H818" s="128"/>
      <c r="I818" s="128"/>
      <c r="J818" s="128"/>
    </row>
    <row r="819" spans="8:10" ht="12.75">
      <c r="H819" s="128"/>
      <c r="I819" s="128"/>
      <c r="J819" s="128"/>
    </row>
    <row r="820" spans="8:10" ht="12.75">
      <c r="H820" s="128"/>
      <c r="I820" s="128"/>
      <c r="J820" s="128"/>
    </row>
    <row r="821" spans="8:10" ht="12.75">
      <c r="H821" s="128"/>
      <c r="I821" s="128"/>
      <c r="J821" s="128"/>
    </row>
    <row r="822" spans="8:10" ht="12.75">
      <c r="H822" s="128"/>
      <c r="I822" s="128"/>
      <c r="J822" s="128"/>
    </row>
    <row r="823" spans="8:10" ht="12.75">
      <c r="H823" s="128"/>
      <c r="I823" s="128"/>
      <c r="J823" s="128"/>
    </row>
    <row r="824" spans="8:10" ht="12.75">
      <c r="H824" s="128"/>
      <c r="I824" s="128"/>
      <c r="J824" s="128"/>
    </row>
    <row r="825" spans="8:10" ht="12.75">
      <c r="H825" s="128"/>
      <c r="I825" s="128"/>
      <c r="J825" s="128"/>
    </row>
    <row r="826" spans="8:10" ht="12.75">
      <c r="H826" s="128"/>
      <c r="I826" s="128"/>
      <c r="J826" s="128"/>
    </row>
    <row r="827" spans="8:10" ht="12.75">
      <c r="H827" s="128"/>
      <c r="I827" s="128"/>
      <c r="J827" s="128"/>
    </row>
    <row r="828" spans="8:10" ht="12.75">
      <c r="H828" s="128"/>
      <c r="I828" s="128"/>
      <c r="J828" s="128"/>
    </row>
    <row r="829" spans="8:10" ht="12.75">
      <c r="H829" s="128"/>
      <c r="I829" s="128"/>
      <c r="J829" s="128"/>
    </row>
    <row r="830" spans="8:10" ht="12.75">
      <c r="H830" s="128"/>
      <c r="I830" s="128"/>
      <c r="J830" s="128"/>
    </row>
    <row r="831" spans="8:10" ht="12.75">
      <c r="H831" s="128"/>
      <c r="I831" s="128"/>
      <c r="J831" s="128"/>
    </row>
    <row r="832" spans="8:10" ht="12.75">
      <c r="H832" s="128"/>
      <c r="I832" s="128"/>
      <c r="J832" s="128"/>
    </row>
    <row r="833" spans="8:10" ht="12.75">
      <c r="H833" s="128"/>
      <c r="I833" s="128"/>
      <c r="J833" s="128"/>
    </row>
    <row r="834" spans="8:10" ht="12.75">
      <c r="H834" s="128"/>
      <c r="I834" s="128"/>
      <c r="J834" s="128"/>
    </row>
    <row r="835" spans="8:10" ht="12.75">
      <c r="H835" s="128"/>
      <c r="I835" s="128"/>
      <c r="J835" s="128"/>
    </row>
    <row r="836" spans="8:10" ht="12.75">
      <c r="H836" s="128"/>
      <c r="I836" s="128"/>
      <c r="J836" s="128"/>
    </row>
    <row r="837" spans="8:10" ht="12.75">
      <c r="H837" s="128"/>
      <c r="I837" s="128"/>
      <c r="J837" s="128"/>
    </row>
    <row r="838" spans="8:10" ht="12.75">
      <c r="H838" s="128"/>
      <c r="I838" s="128"/>
      <c r="J838" s="128"/>
    </row>
    <row r="839" spans="8:10" ht="12.75">
      <c r="H839" s="128"/>
      <c r="I839" s="128"/>
      <c r="J839" s="128"/>
    </row>
    <row r="840" spans="8:10" ht="12.75">
      <c r="H840" s="128"/>
      <c r="I840" s="128"/>
      <c r="J840" s="128"/>
    </row>
    <row r="841" spans="8:10" ht="12.75">
      <c r="H841" s="128"/>
      <c r="I841" s="128"/>
      <c r="J841" s="128"/>
    </row>
    <row r="842" spans="8:10" ht="12.75">
      <c r="H842" s="128"/>
      <c r="I842" s="128"/>
      <c r="J842" s="128"/>
    </row>
    <row r="843" spans="8:10" ht="12.75">
      <c r="H843" s="128"/>
      <c r="I843" s="128"/>
      <c r="J843" s="128"/>
    </row>
    <row r="844" spans="8:10" ht="12.75">
      <c r="H844" s="128"/>
      <c r="I844" s="128"/>
      <c r="J844" s="128"/>
    </row>
    <row r="845" spans="8:10" ht="12.75">
      <c r="H845" s="128"/>
      <c r="I845" s="128"/>
      <c r="J845" s="128"/>
    </row>
    <row r="846" spans="8:10" ht="12.75">
      <c r="H846" s="128"/>
      <c r="I846" s="128"/>
      <c r="J846" s="128"/>
    </row>
    <row r="847" spans="8:10" ht="12.75">
      <c r="H847" s="128"/>
      <c r="I847" s="128"/>
      <c r="J847" s="128"/>
    </row>
    <row r="848" spans="8:10" ht="12.75">
      <c r="H848" s="128"/>
      <c r="I848" s="128"/>
      <c r="J848" s="128"/>
    </row>
    <row r="849" spans="8:10" ht="12.75">
      <c r="H849" s="128"/>
      <c r="I849" s="128"/>
      <c r="J849" s="128"/>
    </row>
    <row r="850" spans="8:10" ht="12.75">
      <c r="H850" s="128"/>
      <c r="I850" s="128"/>
      <c r="J850" s="128"/>
    </row>
    <row r="851" spans="8:10" ht="12.75">
      <c r="H851" s="128"/>
      <c r="I851" s="128"/>
      <c r="J851" s="128"/>
    </row>
    <row r="852" spans="8:10" ht="12.75">
      <c r="H852" s="128"/>
      <c r="I852" s="128"/>
      <c r="J852" s="128"/>
    </row>
    <row r="853" spans="8:10" ht="12.75">
      <c r="H853" s="128"/>
      <c r="I853" s="128"/>
      <c r="J853" s="128"/>
    </row>
    <row r="854" spans="8:10" ht="12.75">
      <c r="H854" s="128"/>
      <c r="I854" s="128"/>
      <c r="J854" s="128"/>
    </row>
    <row r="855" spans="8:10" ht="12.75">
      <c r="H855" s="128"/>
      <c r="I855" s="128"/>
      <c r="J855" s="128"/>
    </row>
    <row r="856" spans="8:10" ht="12.75">
      <c r="H856" s="128"/>
      <c r="I856" s="128"/>
      <c r="J856" s="128"/>
    </row>
    <row r="857" spans="8:10" ht="12.75">
      <c r="H857" s="128"/>
      <c r="I857" s="128"/>
      <c r="J857" s="128"/>
    </row>
    <row r="858" spans="8:10" ht="12.75">
      <c r="H858" s="128"/>
      <c r="I858" s="128"/>
      <c r="J858" s="128"/>
    </row>
    <row r="859" spans="8:10" ht="12.75">
      <c r="H859" s="128"/>
      <c r="I859" s="128"/>
      <c r="J859" s="128"/>
    </row>
    <row r="860" spans="8:10" ht="12.75">
      <c r="H860" s="128"/>
      <c r="I860" s="128"/>
      <c r="J860" s="128"/>
    </row>
    <row r="861" spans="8:10" ht="12.75">
      <c r="H861" s="128"/>
      <c r="I861" s="128"/>
      <c r="J861" s="128"/>
    </row>
    <row r="862" spans="8:10" ht="12.75">
      <c r="H862" s="128"/>
      <c r="I862" s="128"/>
      <c r="J862" s="128"/>
    </row>
    <row r="863" spans="8:10" ht="12.75">
      <c r="H863" s="128"/>
      <c r="I863" s="128"/>
      <c r="J863" s="128"/>
    </row>
    <row r="864" spans="8:10" ht="12.75">
      <c r="H864" s="128"/>
      <c r="I864" s="128"/>
      <c r="J864" s="128"/>
    </row>
    <row r="865" spans="8:10" ht="12.75">
      <c r="H865" s="128"/>
      <c r="I865" s="128"/>
      <c r="J865" s="128"/>
    </row>
    <row r="866" spans="8:10" ht="12.75">
      <c r="H866" s="128"/>
      <c r="I866" s="128"/>
      <c r="J866" s="128"/>
    </row>
    <row r="867" spans="8:10" ht="12.75">
      <c r="H867" s="128"/>
      <c r="I867" s="128"/>
      <c r="J867" s="128"/>
    </row>
    <row r="868" spans="8:10" ht="12.75">
      <c r="H868" s="128"/>
      <c r="I868" s="128"/>
      <c r="J868" s="128"/>
    </row>
    <row r="869" spans="8:10" ht="12.75">
      <c r="H869" s="128"/>
      <c r="I869" s="128"/>
      <c r="J869" s="128"/>
    </row>
    <row r="870" spans="8:10" ht="12.75">
      <c r="H870" s="128"/>
      <c r="I870" s="128"/>
      <c r="J870" s="128"/>
    </row>
    <row r="871" spans="8:10" ht="12.75">
      <c r="H871" s="128"/>
      <c r="I871" s="128"/>
      <c r="J871" s="128"/>
    </row>
    <row r="872" spans="8:10" ht="12.75">
      <c r="H872" s="128"/>
      <c r="I872" s="128"/>
      <c r="J872" s="128"/>
    </row>
    <row r="873" spans="8:10" ht="12.75">
      <c r="H873" s="128"/>
      <c r="I873" s="128"/>
      <c r="J873" s="128"/>
    </row>
    <row r="874" spans="8:10" ht="12.75">
      <c r="H874" s="128"/>
      <c r="I874" s="128"/>
      <c r="J874" s="128"/>
    </row>
    <row r="875" spans="8:10" ht="12.75">
      <c r="H875" s="128"/>
      <c r="I875" s="128"/>
      <c r="J875" s="128"/>
    </row>
    <row r="876" spans="8:10" ht="12.75">
      <c r="H876" s="128"/>
      <c r="I876" s="128"/>
      <c r="J876" s="128"/>
    </row>
    <row r="877" spans="8:10" ht="12.75">
      <c r="H877" s="128"/>
      <c r="I877" s="128"/>
      <c r="J877" s="128"/>
    </row>
    <row r="878" spans="8:10" ht="12.75">
      <c r="H878" s="128"/>
      <c r="I878" s="128"/>
      <c r="J878" s="128"/>
    </row>
    <row r="879" spans="8:10" ht="12.75">
      <c r="H879" s="128"/>
      <c r="I879" s="128"/>
      <c r="J879" s="128"/>
    </row>
    <row r="880" spans="8:10" ht="12.75">
      <c r="H880" s="128"/>
      <c r="I880" s="128"/>
      <c r="J880" s="128"/>
    </row>
    <row r="881" spans="8:10" ht="12.75">
      <c r="H881" s="128"/>
      <c r="I881" s="128"/>
      <c r="J881" s="128"/>
    </row>
    <row r="882" spans="8:10" ht="12.75">
      <c r="H882" s="128"/>
      <c r="I882" s="128"/>
      <c r="J882" s="128"/>
    </row>
    <row r="883" spans="8:10" ht="12.75">
      <c r="H883" s="128"/>
      <c r="I883" s="128"/>
      <c r="J883" s="128"/>
    </row>
    <row r="884" spans="8:10" ht="12.75">
      <c r="H884" s="128"/>
      <c r="I884" s="128"/>
      <c r="J884" s="128"/>
    </row>
    <row r="885" spans="8:10" ht="12.75">
      <c r="H885" s="128"/>
      <c r="I885" s="128"/>
      <c r="J885" s="128"/>
    </row>
    <row r="886" spans="8:10" ht="12.75">
      <c r="H886" s="128"/>
      <c r="I886" s="128"/>
      <c r="J886" s="128"/>
    </row>
    <row r="887" spans="8:10" ht="12.75">
      <c r="H887" s="128"/>
      <c r="I887" s="128"/>
      <c r="J887" s="128"/>
    </row>
    <row r="888" spans="8:10" ht="12.75">
      <c r="H888" s="128"/>
      <c r="I888" s="128"/>
      <c r="J888" s="128"/>
    </row>
    <row r="889" spans="8:10" ht="12.75">
      <c r="H889" s="128"/>
      <c r="I889" s="128"/>
      <c r="J889" s="128"/>
    </row>
    <row r="890" spans="8:10" ht="12.75">
      <c r="H890" s="128"/>
      <c r="I890" s="128"/>
      <c r="J890" s="128"/>
    </row>
    <row r="891" spans="8:10" ht="12.75">
      <c r="H891" s="128"/>
      <c r="I891" s="128"/>
      <c r="J891" s="128"/>
    </row>
    <row r="892" spans="8:10" ht="12.75">
      <c r="H892" s="128"/>
      <c r="I892" s="128"/>
      <c r="J892" s="128"/>
    </row>
    <row r="893" spans="8:10" ht="12.75">
      <c r="H893" s="128"/>
      <c r="I893" s="128"/>
      <c r="J893" s="128"/>
    </row>
    <row r="894" spans="8:10" ht="12.75">
      <c r="H894" s="128"/>
      <c r="I894" s="128"/>
      <c r="J894" s="128"/>
    </row>
    <row r="895" spans="8:10" ht="12.75">
      <c r="H895" s="128"/>
      <c r="I895" s="128"/>
      <c r="J895" s="128"/>
    </row>
    <row r="896" spans="8:10" ht="12.75">
      <c r="H896" s="128"/>
      <c r="I896" s="128"/>
      <c r="J896" s="128"/>
    </row>
    <row r="897" spans="8:10" ht="12.75">
      <c r="H897" s="128"/>
      <c r="I897" s="128"/>
      <c r="J897" s="128"/>
    </row>
    <row r="898" spans="8:10" ht="12.75">
      <c r="H898" s="128"/>
      <c r="I898" s="128"/>
      <c r="J898" s="128"/>
    </row>
    <row r="899" spans="8:10" ht="12.75">
      <c r="H899" s="128"/>
      <c r="I899" s="128"/>
      <c r="J899" s="128"/>
    </row>
    <row r="900" spans="8:10" ht="12.75">
      <c r="H900" s="128"/>
      <c r="I900" s="128"/>
      <c r="J900" s="128"/>
    </row>
    <row r="901" spans="8:10" ht="12.75">
      <c r="H901" s="128"/>
      <c r="I901" s="128"/>
      <c r="J901" s="128"/>
    </row>
    <row r="902" spans="8:10" ht="12.75">
      <c r="H902" s="128"/>
      <c r="I902" s="128"/>
      <c r="J902" s="128"/>
    </row>
    <row r="903" spans="8:10" ht="12.75">
      <c r="H903" s="128"/>
      <c r="I903" s="128"/>
      <c r="J903" s="128"/>
    </row>
    <row r="904" spans="8:10" ht="12.75">
      <c r="H904" s="128"/>
      <c r="I904" s="128"/>
      <c r="J904" s="128"/>
    </row>
    <row r="905" spans="8:10" ht="12.75">
      <c r="H905" s="128"/>
      <c r="I905" s="128"/>
      <c r="J905" s="128"/>
    </row>
    <row r="906" spans="8:10" ht="12.75">
      <c r="H906" s="128"/>
      <c r="I906" s="128"/>
      <c r="J906" s="128"/>
    </row>
    <row r="907" spans="8:10" ht="12.75">
      <c r="H907" s="128"/>
      <c r="I907" s="128"/>
      <c r="J907" s="128"/>
    </row>
    <row r="908" spans="8:10" ht="12.75">
      <c r="H908" s="128"/>
      <c r="I908" s="128"/>
      <c r="J908" s="128"/>
    </row>
    <row r="909" spans="8:10" ht="12.75">
      <c r="H909" s="128"/>
      <c r="I909" s="128"/>
      <c r="J909" s="128"/>
    </row>
    <row r="910" spans="8:10" ht="12.75">
      <c r="H910" s="128"/>
      <c r="I910" s="128"/>
      <c r="J910" s="128"/>
    </row>
    <row r="911" spans="8:10" ht="12.75">
      <c r="H911" s="128"/>
      <c r="I911" s="128"/>
      <c r="J911" s="128"/>
    </row>
    <row r="912" spans="8:10" ht="12.75">
      <c r="H912" s="128"/>
      <c r="I912" s="128"/>
      <c r="J912" s="128"/>
    </row>
    <row r="913" spans="8:10" ht="12.75">
      <c r="H913" s="128"/>
      <c r="I913" s="128"/>
      <c r="J913" s="128"/>
    </row>
    <row r="914" spans="8:10" ht="12.75">
      <c r="H914" s="128"/>
      <c r="I914" s="128"/>
      <c r="J914" s="128"/>
    </row>
    <row r="915" spans="8:10" ht="12.75">
      <c r="H915" s="128"/>
      <c r="I915" s="128"/>
      <c r="J915" s="128"/>
    </row>
    <row r="916" spans="8:10" ht="12.75">
      <c r="H916" s="128"/>
      <c r="I916" s="128"/>
      <c r="J916" s="128"/>
    </row>
    <row r="917" spans="8:10" ht="12.75">
      <c r="H917" s="128"/>
      <c r="I917" s="128"/>
      <c r="J917" s="128"/>
    </row>
    <row r="918" spans="8:10" ht="12.75">
      <c r="H918" s="128"/>
      <c r="I918" s="128"/>
      <c r="J918" s="128"/>
    </row>
    <row r="919" spans="8:10" ht="12.75">
      <c r="H919" s="128"/>
      <c r="I919" s="128"/>
      <c r="J919" s="128"/>
    </row>
    <row r="920" spans="8:10" ht="12.75">
      <c r="H920" s="128"/>
      <c r="I920" s="128"/>
      <c r="J920" s="128"/>
    </row>
    <row r="921" spans="8:10" ht="12.75">
      <c r="H921" s="128"/>
      <c r="I921" s="128"/>
      <c r="J921" s="128"/>
    </row>
    <row r="922" spans="8:10" ht="12.75">
      <c r="H922" s="128"/>
      <c r="I922" s="128"/>
      <c r="J922" s="128"/>
    </row>
    <row r="923" spans="8:10" ht="12.75">
      <c r="H923" s="128"/>
      <c r="I923" s="128"/>
      <c r="J923" s="128"/>
    </row>
    <row r="924" spans="8:10" ht="12.75">
      <c r="H924" s="128"/>
      <c r="I924" s="128"/>
      <c r="J924" s="128"/>
    </row>
    <row r="925" spans="8:10" ht="12.75">
      <c r="H925" s="128"/>
      <c r="I925" s="128"/>
      <c r="J925" s="128"/>
    </row>
    <row r="926" spans="8:10" ht="12.75">
      <c r="H926" s="128"/>
      <c r="I926" s="128"/>
      <c r="J926" s="128"/>
    </row>
    <row r="927" spans="8:10" ht="12.75">
      <c r="H927" s="128"/>
      <c r="I927" s="128"/>
      <c r="J927" s="128"/>
    </row>
    <row r="928" spans="8:10" ht="12.75">
      <c r="H928" s="128"/>
      <c r="I928" s="128"/>
      <c r="J928" s="128"/>
    </row>
    <row r="929" spans="8:10" ht="12.75">
      <c r="H929" s="128"/>
      <c r="I929" s="128"/>
      <c r="J929" s="128"/>
    </row>
    <row r="930" spans="8:10" ht="12.75">
      <c r="H930" s="128"/>
      <c r="I930" s="128"/>
      <c r="J930" s="128"/>
    </row>
    <row r="931" spans="8:10" ht="12.75">
      <c r="H931" s="128"/>
      <c r="I931" s="128"/>
      <c r="J931" s="128"/>
    </row>
    <row r="932" spans="8:10" ht="12.75">
      <c r="H932" s="128"/>
      <c r="I932" s="128"/>
      <c r="J932" s="128"/>
    </row>
    <row r="933" spans="8:10" ht="12.75">
      <c r="H933" s="128"/>
      <c r="I933" s="128"/>
      <c r="J933" s="128"/>
    </row>
    <row r="934" spans="8:10" ht="12.75">
      <c r="H934" s="128"/>
      <c r="I934" s="128"/>
      <c r="J934" s="128"/>
    </row>
    <row r="935" spans="8:10" ht="12.75">
      <c r="H935" s="128"/>
      <c r="I935" s="128"/>
      <c r="J935" s="128"/>
    </row>
    <row r="936" spans="8:10" ht="12.75">
      <c r="H936" s="128"/>
      <c r="I936" s="128"/>
      <c r="J936" s="128"/>
    </row>
    <row r="937" spans="8:10" ht="12.75">
      <c r="H937" s="128"/>
      <c r="I937" s="128"/>
      <c r="J937" s="128"/>
    </row>
    <row r="938" spans="8:10" ht="12.75">
      <c r="H938" s="128"/>
      <c r="I938" s="128"/>
      <c r="J938" s="128"/>
    </row>
    <row r="939" spans="8:10" ht="12.75">
      <c r="H939" s="128"/>
      <c r="I939" s="128"/>
      <c r="J939" s="128"/>
    </row>
    <row r="940" spans="8:10" ht="12.75">
      <c r="H940" s="128"/>
      <c r="I940" s="128"/>
      <c r="J940" s="128"/>
    </row>
    <row r="941" spans="8:10" ht="12.75">
      <c r="H941" s="128"/>
      <c r="I941" s="128"/>
      <c r="J941" s="128"/>
    </row>
    <row r="942" spans="8:10" ht="12.75">
      <c r="H942" s="128"/>
      <c r="I942" s="128"/>
      <c r="J942" s="128"/>
    </row>
    <row r="943" spans="8:10" ht="12.75">
      <c r="H943" s="128"/>
      <c r="I943" s="128"/>
      <c r="J943" s="128"/>
    </row>
    <row r="944" spans="8:10" ht="12.75">
      <c r="H944" s="128"/>
      <c r="I944" s="128"/>
      <c r="J944" s="128"/>
    </row>
    <row r="945" spans="8:10" ht="12.75">
      <c r="H945" s="128"/>
      <c r="I945" s="128"/>
      <c r="J945" s="128"/>
    </row>
    <row r="946" spans="8:10" ht="12.75">
      <c r="H946" s="128"/>
      <c r="I946" s="128"/>
      <c r="J946" s="128"/>
    </row>
    <row r="947" spans="8:10" ht="12.75">
      <c r="H947" s="128"/>
      <c r="I947" s="128"/>
      <c r="J947" s="128"/>
    </row>
    <row r="948" spans="8:10" ht="12.75">
      <c r="H948" s="128"/>
      <c r="I948" s="128"/>
      <c r="J948" s="128"/>
    </row>
    <row r="949" spans="8:10" ht="12.75">
      <c r="H949" s="128"/>
      <c r="I949" s="128"/>
      <c r="J949" s="128"/>
    </row>
    <row r="950" spans="8:10" ht="12.75">
      <c r="H950" s="128"/>
      <c r="I950" s="128"/>
      <c r="J950" s="128"/>
    </row>
    <row r="951" spans="8:10" ht="12.75">
      <c r="H951" s="128"/>
      <c r="I951" s="128"/>
      <c r="J951" s="128"/>
    </row>
    <row r="952" spans="8:10" ht="12.75">
      <c r="H952" s="128"/>
      <c r="I952" s="128"/>
      <c r="J952" s="128"/>
    </row>
    <row r="953" spans="8:10" ht="12.75">
      <c r="H953" s="128"/>
      <c r="I953" s="128"/>
      <c r="J953" s="128"/>
    </row>
    <row r="954" spans="8:10" ht="12.75">
      <c r="H954" s="128"/>
      <c r="I954" s="128"/>
      <c r="J954" s="128"/>
    </row>
    <row r="955" spans="8:10" ht="12.75">
      <c r="H955" s="128"/>
      <c r="I955" s="128"/>
      <c r="J955" s="128"/>
    </row>
    <row r="956" spans="8:10" ht="12.75">
      <c r="H956" s="128"/>
      <c r="I956" s="128"/>
      <c r="J956" s="128"/>
    </row>
    <row r="957" spans="8:10" ht="12.75">
      <c r="H957" s="128"/>
      <c r="I957" s="128"/>
      <c r="J957" s="128"/>
    </row>
    <row r="958" spans="8:10" ht="12.75">
      <c r="H958" s="128"/>
      <c r="I958" s="128"/>
      <c r="J958" s="128"/>
    </row>
    <row r="959" spans="8:10" ht="12.75">
      <c r="H959" s="128"/>
      <c r="I959" s="128"/>
      <c r="J959" s="128"/>
    </row>
    <row r="960" spans="8:10" ht="12.75">
      <c r="H960" s="128"/>
      <c r="I960" s="128"/>
      <c r="J960" s="128"/>
    </row>
    <row r="961" spans="8:10" ht="12.75">
      <c r="H961" s="128"/>
      <c r="I961" s="128"/>
      <c r="J961" s="128"/>
    </row>
    <row r="962" spans="8:10" ht="12.75">
      <c r="H962" s="128"/>
      <c r="I962" s="128"/>
      <c r="J962" s="128"/>
    </row>
    <row r="963" spans="8:10" ht="12.75">
      <c r="H963" s="128"/>
      <c r="I963" s="128"/>
      <c r="J963" s="128"/>
    </row>
    <row r="964" spans="8:10" ht="12.75">
      <c r="H964" s="128"/>
      <c r="I964" s="128"/>
      <c r="J964" s="128"/>
    </row>
    <row r="965" spans="8:10" ht="12.75">
      <c r="H965" s="128"/>
      <c r="I965" s="128"/>
      <c r="J965" s="128"/>
    </row>
    <row r="966" spans="8:10" ht="12.75">
      <c r="H966" s="128"/>
      <c r="I966" s="128"/>
      <c r="J966" s="128"/>
    </row>
    <row r="967" spans="8:10" ht="12.75">
      <c r="H967" s="128"/>
      <c r="I967" s="128"/>
      <c r="J967" s="128"/>
    </row>
    <row r="968" spans="8:10" ht="12.75">
      <c r="H968" s="128"/>
      <c r="I968" s="128"/>
      <c r="J968" s="128"/>
    </row>
    <row r="969" spans="8:10" ht="12.75">
      <c r="H969" s="128"/>
      <c r="I969" s="128"/>
      <c r="J969" s="128"/>
    </row>
    <row r="970" spans="8:10" ht="12.75">
      <c r="H970" s="128"/>
      <c r="I970" s="128"/>
      <c r="J970" s="128"/>
    </row>
    <row r="971" spans="8:10" ht="12.75">
      <c r="H971" s="128"/>
      <c r="I971" s="128"/>
      <c r="J971" s="128"/>
    </row>
    <row r="972" spans="8:10" ht="12.75">
      <c r="H972" s="128"/>
      <c r="I972" s="128"/>
      <c r="J972" s="128"/>
    </row>
    <row r="973" spans="8:10" ht="12.75">
      <c r="H973" s="128"/>
      <c r="I973" s="128"/>
      <c r="J973" s="128"/>
    </row>
    <row r="974" spans="8:10" ht="12.75">
      <c r="H974" s="128"/>
      <c r="I974" s="128"/>
      <c r="J974" s="128"/>
    </row>
    <row r="975" spans="8:10" ht="12.75">
      <c r="H975" s="128"/>
      <c r="I975" s="128"/>
      <c r="J975" s="128"/>
    </row>
    <row r="976" spans="8:10" ht="12.75">
      <c r="H976" s="128"/>
      <c r="I976" s="128"/>
      <c r="J976" s="128"/>
    </row>
    <row r="977" spans="8:10" ht="12.75">
      <c r="H977" s="128"/>
      <c r="I977" s="128"/>
      <c r="J977" s="128"/>
    </row>
    <row r="978" spans="8:10" ht="12.75">
      <c r="H978" s="128"/>
      <c r="I978" s="128"/>
      <c r="J978" s="128"/>
    </row>
    <row r="979" spans="8:10" ht="12.75">
      <c r="H979" s="128"/>
      <c r="I979" s="128"/>
      <c r="J979" s="128"/>
    </row>
    <row r="980" spans="8:10" ht="12.75">
      <c r="H980" s="128"/>
      <c r="I980" s="128"/>
      <c r="J980" s="128"/>
    </row>
    <row r="981" spans="8:10" ht="12.75">
      <c r="H981" s="128"/>
      <c r="I981" s="128"/>
      <c r="J981" s="128"/>
    </row>
    <row r="982" spans="8:10" ht="12.75">
      <c r="H982" s="128"/>
      <c r="I982" s="128"/>
      <c r="J982" s="128"/>
    </row>
    <row r="983" spans="8:10" ht="12.75">
      <c r="H983" s="128"/>
      <c r="I983" s="128"/>
      <c r="J983" s="128"/>
    </row>
    <row r="984" spans="8:10" ht="12.75">
      <c r="H984" s="128"/>
      <c r="I984" s="128"/>
      <c r="J984" s="128"/>
    </row>
    <row r="985" spans="8:10" ht="12.75">
      <c r="H985" s="128"/>
      <c r="I985" s="128"/>
      <c r="J985" s="128"/>
    </row>
    <row r="986" spans="8:10" ht="12.75">
      <c r="H986" s="128"/>
      <c r="I986" s="128"/>
      <c r="J986" s="128"/>
    </row>
    <row r="987" spans="8:10" ht="12.75">
      <c r="H987" s="128"/>
      <c r="I987" s="128"/>
      <c r="J987" s="128"/>
    </row>
    <row r="988" spans="8:10" ht="12.75">
      <c r="H988" s="128"/>
      <c r="I988" s="128"/>
      <c r="J988" s="128"/>
    </row>
    <row r="989" spans="8:10" ht="12.75">
      <c r="H989" s="128"/>
      <c r="I989" s="128"/>
      <c r="J989" s="128"/>
    </row>
    <row r="990" spans="8:10" ht="12.75">
      <c r="H990" s="128"/>
      <c r="I990" s="128"/>
      <c r="J990" s="128"/>
    </row>
    <row r="991" spans="8:10" ht="12.75">
      <c r="H991" s="128"/>
      <c r="I991" s="128"/>
      <c r="J991" s="128"/>
    </row>
    <row r="992" spans="8:10" ht="12.75">
      <c r="H992" s="128"/>
      <c r="I992" s="128"/>
      <c r="J992" s="128"/>
    </row>
    <row r="993" spans="8:10" ht="12.75">
      <c r="H993" s="128"/>
      <c r="I993" s="128"/>
      <c r="J993" s="128"/>
    </row>
    <row r="994" spans="8:10" ht="12.75">
      <c r="H994" s="128"/>
      <c r="I994" s="128"/>
      <c r="J994" s="128"/>
    </row>
    <row r="995" spans="8:10" ht="12.75">
      <c r="H995" s="128"/>
      <c r="I995" s="128"/>
      <c r="J995" s="128"/>
    </row>
    <row r="996" spans="8:10" ht="12.75">
      <c r="H996" s="128"/>
      <c r="I996" s="128"/>
      <c r="J996" s="128"/>
    </row>
    <row r="997" spans="8:10" ht="12.75">
      <c r="H997" s="128"/>
      <c r="I997" s="128"/>
      <c r="J997" s="128"/>
    </row>
    <row r="998" spans="8:10" ht="12.75">
      <c r="H998" s="128"/>
      <c r="I998" s="128"/>
      <c r="J998" s="128"/>
    </row>
    <row r="999" spans="8:10" ht="12.75">
      <c r="H999" s="128"/>
      <c r="I999" s="128"/>
      <c r="J999" s="128"/>
    </row>
    <row r="1000" spans="8:10" ht="12.75">
      <c r="H1000" s="128"/>
      <c r="I1000" s="128"/>
      <c r="J1000" s="128"/>
    </row>
    <row r="1001" spans="8:10" ht="12.75">
      <c r="H1001" s="128"/>
      <c r="I1001" s="128"/>
      <c r="J1001" s="128"/>
    </row>
    <row r="1002" spans="8:10" ht="12.75">
      <c r="H1002" s="128"/>
      <c r="I1002" s="128"/>
      <c r="J1002" s="128"/>
    </row>
    <row r="1003" spans="8:10" ht="12.75">
      <c r="H1003" s="128"/>
      <c r="I1003" s="128"/>
      <c r="J1003" s="128"/>
    </row>
    <row r="1004" spans="8:10" ht="12.75">
      <c r="H1004" s="128"/>
      <c r="I1004" s="128"/>
      <c r="J1004" s="128"/>
    </row>
    <row r="1005" spans="8:10" ht="12.75">
      <c r="H1005" s="128"/>
      <c r="I1005" s="128"/>
      <c r="J1005" s="128"/>
    </row>
    <row r="1006" spans="8:10" ht="12.75">
      <c r="H1006" s="128"/>
      <c r="I1006" s="128"/>
      <c r="J1006" s="128"/>
    </row>
    <row r="1007" spans="8:10" ht="12.75">
      <c r="H1007" s="128"/>
      <c r="I1007" s="128"/>
      <c r="J1007" s="128"/>
    </row>
    <row r="1008" spans="8:10" ht="12.75">
      <c r="H1008" s="128"/>
      <c r="I1008" s="128"/>
      <c r="J1008" s="128"/>
    </row>
    <row r="1009" spans="8:10" ht="12.75">
      <c r="H1009" s="128"/>
      <c r="I1009" s="128"/>
      <c r="J1009" s="128"/>
    </row>
    <row r="1010" spans="8:10" ht="12.75">
      <c r="H1010" s="128"/>
      <c r="I1010" s="128"/>
      <c r="J1010" s="128"/>
    </row>
    <row r="1011" spans="8:10" ht="12.75">
      <c r="H1011" s="128"/>
      <c r="I1011" s="128"/>
      <c r="J1011" s="128"/>
    </row>
    <row r="1012" spans="8:10" ht="12.75">
      <c r="H1012" s="128"/>
      <c r="I1012" s="128"/>
      <c r="J1012" s="128"/>
    </row>
    <row r="1013" spans="8:10" ht="12.75">
      <c r="H1013" s="128"/>
      <c r="I1013" s="128"/>
      <c r="J1013" s="128"/>
    </row>
    <row r="1014" spans="8:10" ht="12.75">
      <c r="H1014" s="128"/>
      <c r="I1014" s="128"/>
      <c r="J1014" s="128"/>
    </row>
    <row r="1015" spans="8:10" ht="12.75">
      <c r="H1015" s="128"/>
      <c r="I1015" s="128"/>
      <c r="J1015" s="128"/>
    </row>
    <row r="1016" spans="8:10" ht="12.75">
      <c r="H1016" s="128"/>
      <c r="I1016" s="128"/>
      <c r="J1016" s="128"/>
    </row>
    <row r="1017" spans="8:10" ht="12.75">
      <c r="H1017" s="128"/>
      <c r="I1017" s="128"/>
      <c r="J1017" s="128"/>
    </row>
    <row r="1018" spans="8:10" ht="12.75">
      <c r="H1018" s="128"/>
      <c r="I1018" s="128"/>
      <c r="J1018" s="128"/>
    </row>
    <row r="1019" spans="8:10" ht="12.75">
      <c r="H1019" s="128"/>
      <c r="I1019" s="128"/>
      <c r="J1019" s="128"/>
    </row>
    <row r="1020" spans="8:10" ht="12.75">
      <c r="H1020" s="128"/>
      <c r="I1020" s="128"/>
      <c r="J1020" s="128"/>
    </row>
    <row r="1021" spans="8:10" ht="12.75">
      <c r="H1021" s="128"/>
      <c r="I1021" s="128"/>
      <c r="J1021" s="128"/>
    </row>
    <row r="1022" spans="8:10" ht="12.75">
      <c r="H1022" s="128"/>
      <c r="I1022" s="128"/>
      <c r="J1022" s="128"/>
    </row>
    <row r="1023" spans="8:10" ht="12.75">
      <c r="H1023" s="128"/>
      <c r="I1023" s="128"/>
      <c r="J1023" s="128"/>
    </row>
    <row r="1024" spans="8:10" ht="12.75">
      <c r="H1024" s="128"/>
      <c r="I1024" s="128"/>
      <c r="J1024" s="128"/>
    </row>
    <row r="1025" spans="8:10" ht="12.75">
      <c r="H1025" s="128"/>
      <c r="I1025" s="128"/>
      <c r="J1025" s="128"/>
    </row>
    <row r="1026" spans="8:10" ht="12.75">
      <c r="H1026" s="128"/>
      <c r="I1026" s="128"/>
      <c r="J1026" s="128"/>
    </row>
    <row r="1027" spans="8:10" ht="12.75">
      <c r="H1027" s="128"/>
      <c r="I1027" s="128"/>
      <c r="J1027" s="128"/>
    </row>
    <row r="1028" spans="8:10" ht="12.75">
      <c r="H1028" s="128"/>
      <c r="I1028" s="128"/>
      <c r="J1028" s="128"/>
    </row>
    <row r="1029" spans="8:10" ht="12.75">
      <c r="H1029" s="128"/>
      <c r="I1029" s="128"/>
      <c r="J1029" s="128"/>
    </row>
    <row r="1030" spans="8:10" ht="12.75">
      <c r="H1030" s="128"/>
      <c r="I1030" s="128"/>
      <c r="J1030" s="128"/>
    </row>
    <row r="1031" spans="8:10" ht="12.75">
      <c r="H1031" s="128"/>
      <c r="I1031" s="128"/>
      <c r="J1031" s="128"/>
    </row>
    <row r="1032" spans="8:10" ht="12.75">
      <c r="H1032" s="128"/>
      <c r="I1032" s="128"/>
      <c r="J1032" s="128"/>
    </row>
    <row r="1033" spans="8:10" ht="12.75">
      <c r="H1033" s="128"/>
      <c r="I1033" s="128"/>
      <c r="J1033" s="128"/>
    </row>
    <row r="1034" spans="8:10" ht="12.75">
      <c r="H1034" s="128"/>
      <c r="I1034" s="128"/>
      <c r="J1034" s="128"/>
    </row>
    <row r="1035" spans="8:10" ht="12.75">
      <c r="H1035" s="128"/>
      <c r="I1035" s="128"/>
      <c r="J1035" s="128"/>
    </row>
    <row r="1036" spans="8:10" ht="12.75">
      <c r="H1036" s="128"/>
      <c r="I1036" s="128"/>
      <c r="J1036" s="128"/>
    </row>
    <row r="1037" spans="8:10" ht="12.75">
      <c r="H1037" s="128"/>
      <c r="I1037" s="128"/>
      <c r="J1037" s="128"/>
    </row>
    <row r="1038" spans="8:10" ht="12.75">
      <c r="H1038" s="128"/>
      <c r="I1038" s="128"/>
      <c r="J1038" s="128"/>
    </row>
    <row r="1039" spans="8:10" ht="12.75">
      <c r="H1039" s="128"/>
      <c r="I1039" s="128"/>
      <c r="J1039" s="128"/>
    </row>
    <row r="1040" spans="8:10" ht="12.75">
      <c r="H1040" s="128"/>
      <c r="I1040" s="128"/>
      <c r="J1040" s="128"/>
    </row>
    <row r="1041" spans="8:10" ht="12.75">
      <c r="H1041" s="128"/>
      <c r="I1041" s="128"/>
      <c r="J1041" s="128"/>
    </row>
    <row r="1042" spans="8:10" ht="12.75">
      <c r="H1042" s="128"/>
      <c r="I1042" s="128"/>
      <c r="J1042" s="128"/>
    </row>
    <row r="1043" spans="8:10" ht="12.75">
      <c r="H1043" s="128"/>
      <c r="I1043" s="128"/>
      <c r="J1043" s="128"/>
    </row>
    <row r="1044" spans="8:10" ht="12.75">
      <c r="H1044" s="128"/>
      <c r="I1044" s="128"/>
      <c r="J1044" s="128"/>
    </row>
    <row r="1045" spans="8:10" ht="12.75">
      <c r="H1045" s="128"/>
      <c r="I1045" s="128"/>
      <c r="J1045" s="128"/>
    </row>
    <row r="1046" spans="8:10" ht="12.75">
      <c r="H1046" s="128"/>
      <c r="I1046" s="128"/>
      <c r="J1046" s="128"/>
    </row>
    <row r="1047" spans="8:10" ht="12.75">
      <c r="H1047" s="128"/>
      <c r="I1047" s="128"/>
      <c r="J1047" s="128"/>
    </row>
    <row r="1048" spans="8:10" ht="12.75">
      <c r="H1048" s="128"/>
      <c r="I1048" s="128"/>
      <c r="J1048" s="128"/>
    </row>
    <row r="1049" spans="8:10" ht="12.75">
      <c r="H1049" s="128"/>
      <c r="I1049" s="128"/>
      <c r="J1049" s="128"/>
    </row>
    <row r="1050" spans="8:10" ht="12.75">
      <c r="H1050" s="128"/>
      <c r="I1050" s="128"/>
      <c r="J1050" s="128"/>
    </row>
    <row r="1051" spans="8:10" ht="12.75">
      <c r="H1051" s="128"/>
      <c r="I1051" s="128"/>
      <c r="J1051" s="128"/>
    </row>
    <row r="1052" spans="8:10" ht="12.75">
      <c r="H1052" s="128"/>
      <c r="I1052" s="128"/>
      <c r="J1052" s="128"/>
    </row>
    <row r="1053" spans="8:10" ht="12.75">
      <c r="H1053" s="128"/>
      <c r="I1053" s="128"/>
      <c r="J1053" s="128"/>
    </row>
    <row r="1054" spans="8:10" ht="12.75">
      <c r="H1054" s="128"/>
      <c r="I1054" s="128"/>
      <c r="J1054" s="128"/>
    </row>
    <row r="1055" spans="8:10" ht="12.75">
      <c r="H1055" s="128"/>
      <c r="I1055" s="128"/>
      <c r="J1055" s="128"/>
    </row>
    <row r="1056" spans="8:10" ht="12.75">
      <c r="H1056" s="128"/>
      <c r="I1056" s="128"/>
      <c r="J1056" s="128"/>
    </row>
    <row r="1057" spans="8:10" ht="12.75">
      <c r="H1057" s="128"/>
      <c r="I1057" s="128"/>
      <c r="J1057" s="128"/>
    </row>
    <row r="1058" spans="8:10" ht="12.75">
      <c r="H1058" s="128"/>
      <c r="I1058" s="128"/>
      <c r="J1058" s="128"/>
    </row>
    <row r="1059" spans="8:10" ht="12.75">
      <c r="H1059" s="128"/>
      <c r="I1059" s="128"/>
      <c r="J1059" s="128"/>
    </row>
    <row r="1060" spans="8:10" ht="12.75">
      <c r="H1060" s="128"/>
      <c r="I1060" s="128"/>
      <c r="J1060" s="128"/>
    </row>
    <row r="1061" spans="8:10" ht="12.75">
      <c r="H1061" s="128"/>
      <c r="I1061" s="128"/>
      <c r="J1061" s="128"/>
    </row>
    <row r="1062" spans="8:10" ht="12.75">
      <c r="H1062" s="128"/>
      <c r="I1062" s="128"/>
      <c r="J1062" s="128"/>
    </row>
    <row r="1063" spans="8:10" ht="12.75">
      <c r="H1063" s="128"/>
      <c r="I1063" s="128"/>
      <c r="J1063" s="128"/>
    </row>
    <row r="1064" spans="8:10" ht="12.75">
      <c r="H1064" s="128"/>
      <c r="I1064" s="128"/>
      <c r="J1064" s="128"/>
    </row>
    <row r="1065" spans="8:10" ht="12.75">
      <c r="H1065" s="128"/>
      <c r="I1065" s="128"/>
      <c r="J1065" s="128"/>
    </row>
    <row r="1066" spans="8:10" ht="12.75">
      <c r="H1066" s="128"/>
      <c r="I1066" s="128"/>
      <c r="J1066" s="128"/>
    </row>
    <row r="1067" spans="8:10" ht="12.75">
      <c r="H1067" s="128"/>
      <c r="I1067" s="128"/>
      <c r="J1067" s="128"/>
    </row>
    <row r="1068" spans="8:10" ht="12.75">
      <c r="H1068" s="128"/>
      <c r="I1068" s="128"/>
      <c r="J1068" s="128"/>
    </row>
    <row r="1069" spans="8:10" ht="12.75">
      <c r="H1069" s="128"/>
      <c r="I1069" s="128"/>
      <c r="J1069" s="128"/>
    </row>
    <row r="1070" spans="8:10" ht="12.75">
      <c r="H1070" s="128"/>
      <c r="I1070" s="128"/>
      <c r="J1070" s="128"/>
    </row>
    <row r="1071" spans="8:10" ht="12.75">
      <c r="H1071" s="128"/>
      <c r="I1071" s="128"/>
      <c r="J1071" s="128"/>
    </row>
    <row r="1072" spans="8:10" ht="12.75">
      <c r="H1072" s="128"/>
      <c r="I1072" s="128"/>
      <c r="J1072" s="128"/>
    </row>
    <row r="1073" spans="8:10" ht="12.75">
      <c r="H1073" s="128"/>
      <c r="I1073" s="128"/>
      <c r="J1073" s="128"/>
    </row>
    <row r="1074" spans="8:10" ht="12.75">
      <c r="H1074" s="128"/>
      <c r="I1074" s="128"/>
      <c r="J1074" s="128"/>
    </row>
    <row r="1075" spans="8:10" ht="12.75">
      <c r="H1075" s="128"/>
      <c r="I1075" s="128"/>
      <c r="J1075" s="128"/>
    </row>
    <row r="1076" spans="8:10" ht="12.75">
      <c r="H1076" s="128"/>
      <c r="I1076" s="128"/>
      <c r="J1076" s="128"/>
    </row>
    <row r="1077" spans="8:10" ht="12.75">
      <c r="H1077" s="128"/>
      <c r="I1077" s="128"/>
      <c r="J1077" s="128"/>
    </row>
    <row r="1078" spans="8:10" ht="12.75">
      <c r="H1078" s="128"/>
      <c r="I1078" s="128"/>
      <c r="J1078" s="128"/>
    </row>
    <row r="1079" spans="8:10" ht="12.75">
      <c r="H1079" s="128"/>
      <c r="I1079" s="128"/>
      <c r="J1079" s="128"/>
    </row>
    <row r="1080" spans="8:10" ht="12.75">
      <c r="H1080" s="128"/>
      <c r="I1080" s="128"/>
      <c r="J1080" s="128"/>
    </row>
    <row r="1081" spans="8:10" ht="12.75">
      <c r="H1081" s="128"/>
      <c r="I1081" s="128"/>
      <c r="J1081" s="128"/>
    </row>
    <row r="1082" spans="8:10" ht="12.75">
      <c r="H1082" s="128"/>
      <c r="I1082" s="128"/>
      <c r="J1082" s="128"/>
    </row>
    <row r="1083" spans="8:10" ht="12.75">
      <c r="H1083" s="128"/>
      <c r="I1083" s="128"/>
      <c r="J1083" s="128"/>
    </row>
    <row r="1084" spans="8:10" ht="12.75">
      <c r="H1084" s="128"/>
      <c r="I1084" s="128"/>
      <c r="J1084" s="128"/>
    </row>
    <row r="1085" spans="8:10" ht="12.75">
      <c r="H1085" s="128"/>
      <c r="I1085" s="128"/>
      <c r="J1085" s="128"/>
    </row>
    <row r="1086" spans="8:10" ht="12.75">
      <c r="H1086" s="128"/>
      <c r="I1086" s="128"/>
      <c r="J1086" s="128"/>
    </row>
    <row r="1087" spans="8:10" ht="12.75">
      <c r="H1087" s="128"/>
      <c r="I1087" s="128"/>
      <c r="J1087" s="128"/>
    </row>
    <row r="1088" spans="8:10" ht="12.75">
      <c r="H1088" s="128"/>
      <c r="I1088" s="128"/>
      <c r="J1088" s="128"/>
    </row>
    <row r="1089" spans="8:10" ht="12.75">
      <c r="H1089" s="128"/>
      <c r="I1089" s="128"/>
      <c r="J1089" s="128"/>
    </row>
    <row r="1090" spans="8:10" ht="12.75">
      <c r="H1090" s="128"/>
      <c r="I1090" s="128"/>
      <c r="J1090" s="128"/>
    </row>
    <row r="1091" spans="8:10" ht="12.75">
      <c r="H1091" s="128"/>
      <c r="I1091" s="128"/>
      <c r="J1091" s="128"/>
    </row>
    <row r="1092" spans="8:10" ht="12.75">
      <c r="H1092" s="128"/>
      <c r="I1092" s="128"/>
      <c r="J1092" s="128"/>
    </row>
    <row r="1093" spans="8:10" ht="12.75">
      <c r="H1093" s="128"/>
      <c r="I1093" s="128"/>
      <c r="J1093" s="128"/>
    </row>
    <row r="1094" spans="8:10" ht="12.75">
      <c r="H1094" s="128"/>
      <c r="I1094" s="128"/>
      <c r="J1094" s="128"/>
    </row>
    <row r="1095" spans="8:10" ht="12.75">
      <c r="H1095" s="128"/>
      <c r="I1095" s="128"/>
      <c r="J1095" s="128"/>
    </row>
    <row r="1096" spans="8:10" ht="12.75">
      <c r="H1096" s="128"/>
      <c r="I1096" s="128"/>
      <c r="J1096" s="128"/>
    </row>
    <row r="1097" spans="8:10" ht="12.75">
      <c r="H1097" s="128"/>
      <c r="I1097" s="128"/>
      <c r="J1097" s="128"/>
    </row>
    <row r="1098" spans="8:10" ht="12.75">
      <c r="H1098" s="128"/>
      <c r="I1098" s="128"/>
      <c r="J1098" s="128"/>
    </row>
    <row r="1099" spans="8:10" ht="12.75">
      <c r="H1099" s="128"/>
      <c r="I1099" s="128"/>
      <c r="J1099" s="128"/>
    </row>
    <row r="1100" spans="8:10" ht="12.75">
      <c r="H1100" s="128"/>
      <c r="I1100" s="128"/>
      <c r="J1100" s="128"/>
    </row>
    <row r="1101" spans="8:10" ht="12.75">
      <c r="H1101" s="128"/>
      <c r="I1101" s="128"/>
      <c r="J1101" s="128"/>
    </row>
    <row r="1102" spans="8:10" ht="12.75">
      <c r="H1102" s="128"/>
      <c r="I1102" s="128"/>
      <c r="J1102" s="128"/>
    </row>
    <row r="1103" spans="8:10" ht="12.75">
      <c r="H1103" s="128"/>
      <c r="I1103" s="128"/>
      <c r="J1103" s="128"/>
    </row>
    <row r="1104" spans="8:10" ht="12.75">
      <c r="H1104" s="128"/>
      <c r="I1104" s="128"/>
      <c r="J1104" s="128"/>
    </row>
    <row r="1105" spans="8:10" ht="12.75">
      <c r="H1105" s="128"/>
      <c r="I1105" s="128"/>
      <c r="J1105" s="128"/>
    </row>
    <row r="1106" spans="8:10" ht="12.75">
      <c r="H1106" s="128"/>
      <c r="I1106" s="128"/>
      <c r="J1106" s="128"/>
    </row>
    <row r="1107" spans="8:10" ht="12.75">
      <c r="H1107" s="128"/>
      <c r="I1107" s="128"/>
      <c r="J1107" s="128"/>
    </row>
    <row r="1108" spans="8:10" ht="12.75">
      <c r="H1108" s="128"/>
      <c r="I1108" s="128"/>
      <c r="J1108" s="128"/>
    </row>
    <row r="1109" spans="8:10" ht="12.75">
      <c r="H1109" s="128"/>
      <c r="I1109" s="128"/>
      <c r="J1109" s="128"/>
    </row>
    <row r="1110" spans="8:10" ht="12.75">
      <c r="H1110" s="128"/>
      <c r="I1110" s="128"/>
      <c r="J1110" s="128"/>
    </row>
    <row r="1111" spans="8:10" ht="12.75">
      <c r="H1111" s="128"/>
      <c r="I1111" s="128"/>
      <c r="J1111" s="128"/>
    </row>
    <row r="1112" spans="8:10" ht="12.75">
      <c r="H1112" s="128"/>
      <c r="I1112" s="128"/>
      <c r="J1112" s="128"/>
    </row>
    <row r="1113" spans="8:10" ht="12.75">
      <c r="H1113" s="128"/>
      <c r="I1113" s="128"/>
      <c r="J1113" s="128"/>
    </row>
    <row r="1114" spans="8:10" ht="12.75">
      <c r="H1114" s="128"/>
      <c r="I1114" s="128"/>
      <c r="J1114" s="128"/>
    </row>
    <row r="1115" spans="8:10" ht="12.75">
      <c r="H1115" s="128"/>
      <c r="I1115" s="128"/>
      <c r="J1115" s="128"/>
    </row>
    <row r="1116" spans="8:10" ht="12.75">
      <c r="H1116" s="128"/>
      <c r="I1116" s="128"/>
      <c r="J1116" s="128"/>
    </row>
    <row r="1117" spans="8:10" ht="12.75">
      <c r="H1117" s="128"/>
      <c r="I1117" s="128"/>
      <c r="J1117" s="128"/>
    </row>
    <row r="1118" spans="8:10" ht="12.75">
      <c r="H1118" s="128"/>
      <c r="I1118" s="128"/>
      <c r="J1118" s="128"/>
    </row>
    <row r="1119" spans="8:10" ht="12.75">
      <c r="H1119" s="128"/>
      <c r="I1119" s="128"/>
      <c r="J1119" s="128"/>
    </row>
    <row r="1120" spans="8:10" ht="12.75">
      <c r="H1120" s="128"/>
      <c r="I1120" s="128"/>
      <c r="J1120" s="128"/>
    </row>
    <row r="1121" spans="8:10" ht="12.75">
      <c r="H1121" s="128"/>
      <c r="I1121" s="128"/>
      <c r="J1121" s="128"/>
    </row>
    <row r="1122" spans="8:10" ht="12.75">
      <c r="H1122" s="128"/>
      <c r="I1122" s="128"/>
      <c r="J1122" s="128"/>
    </row>
    <row r="1123" spans="8:10" ht="12.75">
      <c r="H1123" s="128"/>
      <c r="I1123" s="128"/>
      <c r="J1123" s="128"/>
    </row>
    <row r="1124" spans="8:10" ht="12.75">
      <c r="H1124" s="128"/>
      <c r="I1124" s="128"/>
      <c r="J1124" s="128"/>
    </row>
    <row r="1125" spans="8:10" ht="12.75">
      <c r="H1125" s="128"/>
      <c r="I1125" s="128"/>
      <c r="J1125" s="128"/>
    </row>
    <row r="1126" spans="8:10" ht="12.75">
      <c r="H1126" s="128"/>
      <c r="I1126" s="128"/>
      <c r="J1126" s="128"/>
    </row>
    <row r="1127" spans="8:10" ht="12.75">
      <c r="H1127" s="128"/>
      <c r="I1127" s="128"/>
      <c r="J1127" s="128"/>
    </row>
    <row r="1128" spans="8:10" ht="12.75">
      <c r="H1128" s="128"/>
      <c r="I1128" s="128"/>
      <c r="J1128" s="128"/>
    </row>
    <row r="1129" spans="8:10" ht="12.75">
      <c r="H1129" s="128"/>
      <c r="I1129" s="128"/>
      <c r="J1129" s="128"/>
    </row>
    <row r="1130" spans="8:10" ht="12.75">
      <c r="H1130" s="128"/>
      <c r="I1130" s="128"/>
      <c r="J1130" s="128"/>
    </row>
    <row r="1131" spans="8:10" ht="12.75">
      <c r="H1131" s="128"/>
      <c r="I1131" s="128"/>
      <c r="J1131" s="128"/>
    </row>
    <row r="1132" spans="8:10" ht="12.75">
      <c r="H1132" s="128"/>
      <c r="I1132" s="128"/>
      <c r="J1132" s="128"/>
    </row>
    <row r="1133" spans="8:10" ht="12.75">
      <c r="H1133" s="128"/>
      <c r="I1133" s="128"/>
      <c r="J1133" s="128"/>
    </row>
    <row r="1134" spans="8:10" ht="12.75">
      <c r="H1134" s="128"/>
      <c r="I1134" s="128"/>
      <c r="J1134" s="128"/>
    </row>
    <row r="1135" spans="8:10" ht="12.75">
      <c r="H1135" s="128"/>
      <c r="I1135" s="128"/>
      <c r="J1135" s="128"/>
    </row>
    <row r="1136" spans="8:10" ht="12.75">
      <c r="H1136" s="128"/>
      <c r="I1136" s="128"/>
      <c r="J1136" s="128"/>
    </row>
    <row r="1137" spans="8:10" ht="12.75">
      <c r="H1137" s="128"/>
      <c r="I1137" s="128"/>
      <c r="J1137" s="128"/>
    </row>
    <row r="1138" spans="8:10" ht="12.75">
      <c r="H1138" s="128"/>
      <c r="I1138" s="128"/>
      <c r="J1138" s="128"/>
    </row>
    <row r="1139" spans="8:10" ht="12.75">
      <c r="H1139" s="128"/>
      <c r="I1139" s="128"/>
      <c r="J1139" s="128"/>
    </row>
    <row r="1140" spans="8:10" ht="12.75">
      <c r="H1140" s="128"/>
      <c r="I1140" s="128"/>
      <c r="J1140" s="128"/>
    </row>
    <row r="1141" spans="8:10" ht="12.75">
      <c r="H1141" s="128"/>
      <c r="I1141" s="128"/>
      <c r="J1141" s="128"/>
    </row>
    <row r="1142" spans="8:10" ht="12.75">
      <c r="H1142" s="128"/>
      <c r="I1142" s="128"/>
      <c r="J1142" s="128"/>
    </row>
    <row r="1143" spans="8:10" ht="12.75">
      <c r="H1143" s="128"/>
      <c r="I1143" s="128"/>
      <c r="J1143" s="128"/>
    </row>
    <row r="1144" spans="8:10" ht="12.75">
      <c r="H1144" s="128"/>
      <c r="I1144" s="128"/>
      <c r="J1144" s="128"/>
    </row>
    <row r="1145" spans="8:10" ht="12.75">
      <c r="H1145" s="128"/>
      <c r="I1145" s="128"/>
      <c r="J1145" s="128"/>
    </row>
    <row r="1146" spans="8:10" ht="12.75">
      <c r="H1146" s="128"/>
      <c r="I1146" s="128"/>
      <c r="J1146" s="128"/>
    </row>
    <row r="1147" spans="8:10" ht="12.75">
      <c r="H1147" s="128"/>
      <c r="I1147" s="128"/>
      <c r="J1147" s="128"/>
    </row>
    <row r="1148" spans="8:10" ht="12.75">
      <c r="H1148" s="128"/>
      <c r="I1148" s="128"/>
      <c r="J1148" s="128"/>
    </row>
    <row r="1149" spans="8:10" ht="12.75">
      <c r="H1149" s="128"/>
      <c r="I1149" s="128"/>
      <c r="J1149" s="128"/>
    </row>
    <row r="1150" spans="8:10" ht="12.75">
      <c r="H1150" s="128"/>
      <c r="I1150" s="128"/>
      <c r="J1150" s="128"/>
    </row>
    <row r="1151" spans="8:10" ht="12.75">
      <c r="H1151" s="128"/>
      <c r="I1151" s="128"/>
      <c r="J1151" s="128"/>
    </row>
    <row r="1152" spans="8:10" ht="12.75">
      <c r="H1152" s="128"/>
      <c r="I1152" s="128"/>
      <c r="J1152" s="128"/>
    </row>
    <row r="1153" spans="8:10" ht="12.75">
      <c r="H1153" s="128"/>
      <c r="I1153" s="128"/>
      <c r="J1153" s="128"/>
    </row>
    <row r="1154" spans="8:10" ht="12.75">
      <c r="H1154" s="128"/>
      <c r="I1154" s="128"/>
      <c r="J1154" s="128"/>
    </row>
    <row r="1155" spans="8:10" ht="12.75">
      <c r="H1155" s="128"/>
      <c r="I1155" s="128"/>
      <c r="J1155" s="128"/>
    </row>
    <row r="1156" spans="8:10" ht="12.75">
      <c r="H1156" s="128"/>
      <c r="I1156" s="128"/>
      <c r="J1156" s="128"/>
    </row>
    <row r="1157" spans="8:10" ht="12.75">
      <c r="H1157" s="128"/>
      <c r="I1157" s="128"/>
      <c r="J1157" s="128"/>
    </row>
    <row r="1158" spans="8:10" ht="12.75">
      <c r="H1158" s="128"/>
      <c r="I1158" s="128"/>
      <c r="J1158" s="128"/>
    </row>
    <row r="1159" spans="8:10" ht="12.75">
      <c r="H1159" s="128"/>
      <c r="I1159" s="128"/>
      <c r="J1159" s="128"/>
    </row>
    <row r="1160" spans="8:10" ht="12.75">
      <c r="H1160" s="128"/>
      <c r="I1160" s="128"/>
      <c r="J1160" s="128"/>
    </row>
    <row r="1161" spans="8:10" ht="12.75">
      <c r="H1161" s="128"/>
      <c r="I1161" s="128"/>
      <c r="J1161" s="128"/>
    </row>
    <row r="1162" spans="8:10" ht="12.75">
      <c r="H1162" s="128"/>
      <c r="I1162" s="128"/>
      <c r="J1162" s="128"/>
    </row>
    <row r="1163" spans="8:10" ht="12.75">
      <c r="H1163" s="128"/>
      <c r="I1163" s="128"/>
      <c r="J1163" s="128"/>
    </row>
    <row r="1164" spans="8:10" ht="12.75">
      <c r="H1164" s="128"/>
      <c r="I1164" s="128"/>
      <c r="J1164" s="128"/>
    </row>
    <row r="1165" spans="8:10" ht="12.75">
      <c r="H1165" s="128"/>
      <c r="I1165" s="128"/>
      <c r="J1165" s="128"/>
    </row>
    <row r="1166" spans="8:10" ht="12.75">
      <c r="H1166" s="128"/>
      <c r="I1166" s="128"/>
      <c r="J1166" s="128"/>
    </row>
    <row r="1167" spans="8:10" ht="12.75">
      <c r="H1167" s="128"/>
      <c r="I1167" s="128"/>
      <c r="J1167" s="128"/>
    </row>
    <row r="1168" spans="8:10" ht="12.75">
      <c r="H1168" s="128"/>
      <c r="I1168" s="128"/>
      <c r="J1168" s="128"/>
    </row>
    <row r="1169" spans="8:10" ht="12.75">
      <c r="H1169" s="128"/>
      <c r="I1169" s="128"/>
      <c r="J1169" s="128"/>
    </row>
    <row r="1170" spans="8:10" ht="12.75">
      <c r="H1170" s="128"/>
      <c r="I1170" s="128"/>
      <c r="J1170" s="128"/>
    </row>
    <row r="1171" spans="8:10" ht="12.75">
      <c r="H1171" s="128"/>
      <c r="I1171" s="128"/>
      <c r="J1171" s="128"/>
    </row>
    <row r="1172" spans="8:10" ht="12.75">
      <c r="H1172" s="128"/>
      <c r="I1172" s="128"/>
      <c r="J1172" s="128"/>
    </row>
    <row r="1173" spans="8:10" ht="12.75">
      <c r="H1173" s="128"/>
      <c r="I1173" s="128"/>
      <c r="J1173" s="128"/>
    </row>
    <row r="1174" spans="8:10" ht="12.75">
      <c r="H1174" s="128"/>
      <c r="I1174" s="128"/>
      <c r="J1174" s="128"/>
    </row>
    <row r="1175" spans="8:10" ht="12.75">
      <c r="H1175" s="128"/>
      <c r="I1175" s="128"/>
      <c r="J1175" s="128"/>
    </row>
    <row r="1176" spans="8:10" ht="12.75">
      <c r="H1176" s="128"/>
      <c r="I1176" s="128"/>
      <c r="J1176" s="128"/>
    </row>
    <row r="1177" spans="8:10" ht="12.75">
      <c r="H1177" s="128"/>
      <c r="I1177" s="128"/>
      <c r="J1177" s="128"/>
    </row>
    <row r="1178" spans="8:10" ht="12.75">
      <c r="H1178" s="128"/>
      <c r="I1178" s="128"/>
      <c r="J1178" s="128"/>
    </row>
    <row r="1179" spans="8:10" ht="12.75">
      <c r="H1179" s="128"/>
      <c r="I1179" s="128"/>
      <c r="J1179" s="128"/>
    </row>
    <row r="1180" spans="8:10" ht="12.75">
      <c r="H1180" s="128"/>
      <c r="I1180" s="128"/>
      <c r="J1180" s="128"/>
    </row>
    <row r="1181" spans="8:10" ht="12.75">
      <c r="H1181" s="128"/>
      <c r="I1181" s="128"/>
      <c r="J1181" s="128"/>
    </row>
    <row r="1182" spans="8:10" ht="12.75">
      <c r="H1182" s="128"/>
      <c r="I1182" s="128"/>
      <c r="J1182" s="128"/>
    </row>
    <row r="1183" spans="8:10" ht="12.75">
      <c r="H1183" s="128"/>
      <c r="I1183" s="128"/>
      <c r="J1183" s="128"/>
    </row>
    <row r="1184" spans="8:10" ht="12.75">
      <c r="H1184" s="128"/>
      <c r="I1184" s="128"/>
      <c r="J1184" s="128"/>
    </row>
    <row r="1185" spans="8:10" ht="12.75">
      <c r="H1185" s="128"/>
      <c r="I1185" s="128"/>
      <c r="J1185" s="128"/>
    </row>
    <row r="1186" spans="8:10" ht="12.75">
      <c r="H1186" s="128"/>
      <c r="I1186" s="128"/>
      <c r="J1186" s="128"/>
    </row>
    <row r="1187" spans="8:10" ht="12.75">
      <c r="H1187" s="128"/>
      <c r="I1187" s="128"/>
      <c r="J1187" s="128"/>
    </row>
    <row r="1188" spans="8:10" ht="12.75">
      <c r="H1188" s="128"/>
      <c r="I1188" s="128"/>
      <c r="J1188" s="128"/>
    </row>
    <row r="1189" spans="8:10" ht="12.75">
      <c r="H1189" s="128"/>
      <c r="I1189" s="128"/>
      <c r="J1189" s="128"/>
    </row>
    <row r="1190" spans="8:10" ht="12.75">
      <c r="H1190" s="128"/>
      <c r="I1190" s="128"/>
      <c r="J1190" s="128"/>
    </row>
    <row r="1191" spans="8:10" ht="12.75">
      <c r="H1191" s="128"/>
      <c r="I1191" s="128"/>
      <c r="J1191" s="128"/>
    </row>
    <row r="1192" spans="8:10" ht="12.75">
      <c r="H1192" s="128"/>
      <c r="I1192" s="128"/>
      <c r="J1192" s="128"/>
    </row>
    <row r="1193" spans="8:10" ht="12.75">
      <c r="H1193" s="128"/>
      <c r="I1193" s="128"/>
      <c r="J1193" s="128"/>
    </row>
    <row r="1194" spans="8:10" ht="12.75">
      <c r="H1194" s="128"/>
      <c r="I1194" s="128"/>
      <c r="J1194" s="128"/>
    </row>
    <row r="1195" spans="8:10" ht="12.75">
      <c r="H1195" s="128"/>
      <c r="I1195" s="128"/>
      <c r="J1195" s="128"/>
    </row>
    <row r="1196" spans="8:10" ht="12.75">
      <c r="H1196" s="128"/>
      <c r="I1196" s="128"/>
      <c r="J1196" s="128"/>
    </row>
    <row r="1197" spans="8:10" ht="12.75">
      <c r="H1197" s="128"/>
      <c r="I1197" s="128"/>
      <c r="J1197" s="128"/>
    </row>
    <row r="1198" spans="8:10" ht="12.75">
      <c r="H1198" s="128"/>
      <c r="I1198" s="128"/>
      <c r="J1198" s="128"/>
    </row>
    <row r="1199" spans="8:10" ht="12.75">
      <c r="H1199" s="128"/>
      <c r="I1199" s="128"/>
      <c r="J1199" s="128"/>
    </row>
    <row r="1200" spans="8:10" ht="12.75">
      <c r="H1200" s="128"/>
      <c r="I1200" s="128"/>
      <c r="J1200" s="128"/>
    </row>
    <row r="1201" spans="8:10" ht="12.75">
      <c r="H1201" s="128"/>
      <c r="I1201" s="128"/>
      <c r="J1201" s="128"/>
    </row>
    <row r="1202" spans="8:10" ht="12.75">
      <c r="H1202" s="128"/>
      <c r="I1202" s="128"/>
      <c r="J1202" s="128"/>
    </row>
    <row r="1203" spans="8:10" ht="12.75">
      <c r="H1203" s="128"/>
      <c r="I1203" s="128"/>
      <c r="J1203" s="128"/>
    </row>
    <row r="1204" spans="8:10" ht="12.75">
      <c r="H1204" s="128"/>
      <c r="I1204" s="128"/>
      <c r="J1204" s="128"/>
    </row>
    <row r="1205" spans="8:10" ht="12.75">
      <c r="H1205" s="128"/>
      <c r="I1205" s="128"/>
      <c r="J1205" s="128"/>
    </row>
    <row r="1206" spans="8:10" ht="12.75">
      <c r="H1206" s="128"/>
      <c r="I1206" s="128"/>
      <c r="J1206" s="128"/>
    </row>
    <row r="1207" spans="8:10" ht="12.75">
      <c r="H1207" s="128"/>
      <c r="I1207" s="128"/>
      <c r="J1207" s="128"/>
    </row>
    <row r="1208" spans="8:10" ht="12.75">
      <c r="H1208" s="128"/>
      <c r="I1208" s="128"/>
      <c r="J1208" s="128"/>
    </row>
    <row r="1209" spans="8:10" ht="12.75">
      <c r="H1209" s="128"/>
      <c r="I1209" s="128"/>
      <c r="J1209" s="128"/>
    </row>
    <row r="1210" spans="8:10" ht="12.75">
      <c r="H1210" s="128"/>
      <c r="I1210" s="128"/>
      <c r="J1210" s="128"/>
    </row>
    <row r="1211" spans="8:10" ht="12.75">
      <c r="H1211" s="128"/>
      <c r="I1211" s="128"/>
      <c r="J1211" s="128"/>
    </row>
    <row r="1212" spans="8:10" ht="12.75">
      <c r="H1212" s="128"/>
      <c r="I1212" s="128"/>
      <c r="J1212" s="128"/>
    </row>
    <row r="1213" spans="8:10" ht="12.75">
      <c r="H1213" s="128"/>
      <c r="I1213" s="128"/>
      <c r="J1213" s="128"/>
    </row>
    <row r="1214" spans="8:10" ht="12.75">
      <c r="H1214" s="128"/>
      <c r="I1214" s="128"/>
      <c r="J1214" s="128"/>
    </row>
    <row r="1215" spans="8:10" ht="12.75">
      <c r="H1215" s="128"/>
      <c r="I1215" s="128"/>
      <c r="J1215" s="128"/>
    </row>
    <row r="1216" spans="8:10" ht="12.75">
      <c r="H1216" s="128"/>
      <c r="I1216" s="128"/>
      <c r="J1216" s="128"/>
    </row>
    <row r="1217" spans="8:10" ht="12.75">
      <c r="H1217" s="128"/>
      <c r="I1217" s="128"/>
      <c r="J1217" s="128"/>
    </row>
    <row r="1218" spans="8:10" ht="12.75">
      <c r="H1218" s="128"/>
      <c r="I1218" s="128"/>
      <c r="J1218" s="128"/>
    </row>
    <row r="1219" spans="8:10" ht="12.75">
      <c r="H1219" s="128"/>
      <c r="I1219" s="128"/>
      <c r="J1219" s="128"/>
    </row>
    <row r="1220" spans="8:10" ht="12.75">
      <c r="H1220" s="128"/>
      <c r="I1220" s="128"/>
      <c r="J1220" s="128"/>
    </row>
    <row r="1221" spans="8:10" ht="12.75">
      <c r="H1221" s="128"/>
      <c r="I1221" s="128"/>
      <c r="J1221" s="128"/>
    </row>
    <row r="1222" spans="8:10" ht="12.75">
      <c r="H1222" s="128"/>
      <c r="I1222" s="128"/>
      <c r="J1222" s="128"/>
    </row>
    <row r="1223" spans="8:10" ht="12.75">
      <c r="H1223" s="128"/>
      <c r="I1223" s="128"/>
      <c r="J1223" s="128"/>
    </row>
    <row r="1224" spans="8:10" ht="12.75">
      <c r="H1224" s="128"/>
      <c r="I1224" s="128"/>
      <c r="J1224" s="128"/>
    </row>
    <row r="1225" spans="8:10" ht="12.75">
      <c r="H1225" s="128"/>
      <c r="I1225" s="128"/>
      <c r="J1225" s="128"/>
    </row>
    <row r="1226" spans="8:10" ht="12.75">
      <c r="H1226" s="128"/>
      <c r="I1226" s="128"/>
      <c r="J1226" s="128"/>
    </row>
    <row r="1227" spans="8:10" ht="12.75">
      <c r="H1227" s="128"/>
      <c r="I1227" s="128"/>
      <c r="J1227" s="128"/>
    </row>
    <row r="1228" spans="8:10" ht="12.75">
      <c r="H1228" s="128"/>
      <c r="I1228" s="128"/>
      <c r="J1228" s="128"/>
    </row>
    <row r="1229" spans="8:10" ht="12.75">
      <c r="H1229" s="128"/>
      <c r="I1229" s="128"/>
      <c r="J1229" s="128"/>
    </row>
    <row r="1230" spans="8:10" ht="12.75">
      <c r="H1230" s="128"/>
      <c r="I1230" s="128"/>
      <c r="J1230" s="128"/>
    </row>
    <row r="1231" spans="8:10" ht="12.75">
      <c r="H1231" s="128"/>
      <c r="I1231" s="128"/>
      <c r="J1231" s="128"/>
    </row>
    <row r="1232" spans="8:10" ht="12.75">
      <c r="H1232" s="128"/>
      <c r="I1232" s="128"/>
      <c r="J1232" s="128"/>
    </row>
    <row r="1233" spans="8:10" ht="12.75">
      <c r="H1233" s="128"/>
      <c r="I1233" s="128"/>
      <c r="J1233" s="128"/>
    </row>
    <row r="1234" spans="8:10" ht="12.75">
      <c r="H1234" s="128"/>
      <c r="I1234" s="128"/>
      <c r="J1234" s="128"/>
    </row>
    <row r="1235" spans="8:10" ht="12.75">
      <c r="H1235" s="128"/>
      <c r="I1235" s="128"/>
      <c r="J1235" s="128"/>
    </row>
    <row r="1236" spans="8:10" ht="12.75">
      <c r="H1236" s="128"/>
      <c r="I1236" s="128"/>
      <c r="J1236" s="128"/>
    </row>
    <row r="1237" spans="8:10" ht="12.75">
      <c r="H1237" s="128"/>
      <c r="I1237" s="128"/>
      <c r="J1237" s="128"/>
    </row>
    <row r="1238" spans="8:10" ht="12.75">
      <c r="H1238" s="128"/>
      <c r="I1238" s="128"/>
      <c r="J1238" s="128"/>
    </row>
    <row r="1239" spans="8:10" ht="12.75">
      <c r="H1239" s="128"/>
      <c r="I1239" s="128"/>
      <c r="J1239" s="128"/>
    </row>
    <row r="1240" spans="8:10" ht="12.75">
      <c r="H1240" s="128"/>
      <c r="I1240" s="128"/>
      <c r="J1240" s="128"/>
    </row>
    <row r="1241" spans="8:10" ht="12.75">
      <c r="H1241" s="128"/>
      <c r="I1241" s="128"/>
      <c r="J1241" s="128"/>
    </row>
    <row r="1242" spans="8:10" ht="12.75">
      <c r="H1242" s="128"/>
      <c r="I1242" s="128"/>
      <c r="J1242" s="128"/>
    </row>
    <row r="1243" spans="8:10" ht="12.75">
      <c r="H1243" s="128"/>
      <c r="I1243" s="128"/>
      <c r="J1243" s="128"/>
    </row>
    <row r="1244" spans="8:10" ht="12.75">
      <c r="H1244" s="128"/>
      <c r="I1244" s="128"/>
      <c r="J1244" s="128"/>
    </row>
    <row r="1245" spans="8:10" ht="12.75">
      <c r="H1245" s="128"/>
      <c r="I1245" s="128"/>
      <c r="J1245" s="128"/>
    </row>
    <row r="1246" spans="8:10" ht="12.75">
      <c r="H1246" s="128"/>
      <c r="I1246" s="128"/>
      <c r="J1246" s="128"/>
    </row>
    <row r="1247" spans="8:10" ht="12.75">
      <c r="H1247" s="128"/>
      <c r="I1247" s="128"/>
      <c r="J1247" s="128"/>
    </row>
    <row r="1248" spans="8:10" ht="12.75">
      <c r="H1248" s="128"/>
      <c r="I1248" s="128"/>
      <c r="J1248" s="128"/>
    </row>
    <row r="1249" spans="8:10" ht="12.75">
      <c r="H1249" s="128"/>
      <c r="I1249" s="128"/>
      <c r="J1249" s="128"/>
    </row>
    <row r="1250" spans="8:10" ht="12.75">
      <c r="H1250" s="128"/>
      <c r="I1250" s="128"/>
      <c r="J1250" s="128"/>
    </row>
    <row r="1251" spans="8:10" ht="12.75">
      <c r="H1251" s="128"/>
      <c r="I1251" s="128"/>
      <c r="J1251" s="128"/>
    </row>
    <row r="1252" spans="8:10" ht="12.75">
      <c r="H1252" s="128"/>
      <c r="I1252" s="128"/>
      <c r="J1252" s="128"/>
    </row>
    <row r="1253" spans="8:10" ht="12.75">
      <c r="H1253" s="128"/>
      <c r="I1253" s="128"/>
      <c r="J1253" s="128"/>
    </row>
    <row r="1254" spans="8:10" ht="12.75">
      <c r="H1254" s="128"/>
      <c r="I1254" s="128"/>
      <c r="J1254" s="128"/>
    </row>
    <row r="1255" spans="8:10" ht="12.75">
      <c r="H1255" s="128"/>
      <c r="I1255" s="128"/>
      <c r="J1255" s="128"/>
    </row>
    <row r="1256" spans="8:10" ht="12.75">
      <c r="H1256" s="128"/>
      <c r="I1256" s="128"/>
      <c r="J1256" s="128"/>
    </row>
    <row r="1257" spans="8:10" ht="12.75">
      <c r="H1257" s="128"/>
      <c r="I1257" s="128"/>
      <c r="J1257" s="128"/>
    </row>
    <row r="1258" spans="8:10" ht="12.75">
      <c r="H1258" s="128"/>
      <c r="I1258" s="128"/>
      <c r="J1258" s="128"/>
    </row>
    <row r="1259" spans="8:10" ht="12.75">
      <c r="H1259" s="128"/>
      <c r="I1259" s="128"/>
      <c r="J1259" s="128"/>
    </row>
    <row r="1260" spans="8:10" ht="12.75">
      <c r="H1260" s="128"/>
      <c r="I1260" s="128"/>
      <c r="J1260" s="128"/>
    </row>
    <row r="1261" spans="8:10" ht="12.75">
      <c r="H1261" s="128"/>
      <c r="I1261" s="128"/>
      <c r="J1261" s="128"/>
    </row>
    <row r="1262" spans="8:10" ht="12.75">
      <c r="H1262" s="128"/>
      <c r="I1262" s="128"/>
      <c r="J1262" s="128"/>
    </row>
    <row r="1263" spans="8:10" ht="12.75">
      <c r="H1263" s="128"/>
      <c r="I1263" s="128"/>
      <c r="J1263" s="128"/>
    </row>
    <row r="1264" spans="8:10" ht="12.75">
      <c r="H1264" s="128"/>
      <c r="I1264" s="128"/>
      <c r="J1264" s="128"/>
    </row>
    <row r="1265" spans="8:10" ht="12.75">
      <c r="H1265" s="128"/>
      <c r="I1265" s="128"/>
      <c r="J1265" s="128"/>
    </row>
    <row r="1266" spans="8:10" ht="12.75">
      <c r="H1266" s="128"/>
      <c r="I1266" s="128"/>
      <c r="J1266" s="128"/>
    </row>
    <row r="1267" spans="8:10" ht="12.75">
      <c r="H1267" s="128"/>
      <c r="I1267" s="128"/>
      <c r="J1267" s="128"/>
    </row>
    <row r="1268" spans="8:10" ht="12.75">
      <c r="H1268" s="128"/>
      <c r="I1268" s="128"/>
      <c r="J1268" s="128"/>
    </row>
    <row r="1269" spans="8:10" ht="12.75">
      <c r="H1269" s="128"/>
      <c r="I1269" s="128"/>
      <c r="J1269" s="128"/>
    </row>
    <row r="1270" spans="8:10" ht="12.75">
      <c r="H1270" s="128"/>
      <c r="I1270" s="128"/>
      <c r="J1270" s="128"/>
    </row>
    <row r="1271" spans="8:10" ht="12.75">
      <c r="H1271" s="128"/>
      <c r="I1271" s="128"/>
      <c r="J1271" s="128"/>
    </row>
    <row r="1272" spans="8:10" ht="12.75">
      <c r="H1272" s="128"/>
      <c r="I1272" s="128"/>
      <c r="J1272" s="128"/>
    </row>
    <row r="1273" spans="8:10" ht="12.75">
      <c r="H1273" s="128"/>
      <c r="I1273" s="128"/>
      <c r="J1273" s="128"/>
    </row>
    <row r="1274" spans="8:10" ht="12.75">
      <c r="H1274" s="128"/>
      <c r="I1274" s="128"/>
      <c r="J1274" s="128"/>
    </row>
    <row r="1275" spans="8:10" ht="12.75">
      <c r="H1275" s="128"/>
      <c r="I1275" s="128"/>
      <c r="J1275" s="128"/>
    </row>
    <row r="1276" spans="8:10" ht="12.75">
      <c r="H1276" s="128"/>
      <c r="I1276" s="128"/>
      <c r="J1276" s="128"/>
    </row>
    <row r="1277" spans="8:10" ht="12.75">
      <c r="H1277" s="128"/>
      <c r="I1277" s="128"/>
      <c r="J1277" s="128"/>
    </row>
    <row r="1278" spans="8:10" ht="12.75">
      <c r="H1278" s="128"/>
      <c r="I1278" s="128"/>
      <c r="J1278" s="128"/>
    </row>
    <row r="1279" spans="8:10" ht="12.75">
      <c r="H1279" s="128"/>
      <c r="I1279" s="128"/>
      <c r="J1279" s="128"/>
    </row>
    <row r="1280" spans="8:10" ht="12.75">
      <c r="H1280" s="128"/>
      <c r="I1280" s="128"/>
      <c r="J1280" s="128"/>
    </row>
    <row r="1281" spans="8:10" ht="12.75">
      <c r="H1281" s="128"/>
      <c r="I1281" s="128"/>
      <c r="J1281" s="128"/>
    </row>
    <row r="1282" spans="8:10" ht="12.75">
      <c r="H1282" s="128"/>
      <c r="I1282" s="128"/>
      <c r="J1282" s="128"/>
    </row>
    <row r="1283" spans="8:10" ht="12.75">
      <c r="H1283" s="128"/>
      <c r="I1283" s="128"/>
      <c r="J1283" s="128"/>
    </row>
    <row r="1284" spans="8:10" ht="12.75">
      <c r="H1284" s="128"/>
      <c r="I1284" s="128"/>
      <c r="J1284" s="128"/>
    </row>
    <row r="1285" spans="8:10" ht="12.75">
      <c r="H1285" s="128"/>
      <c r="I1285" s="128"/>
      <c r="J1285" s="128"/>
    </row>
    <row r="1286" spans="8:10" ht="12.75">
      <c r="H1286" s="128"/>
      <c r="I1286" s="128"/>
      <c r="J1286" s="128"/>
    </row>
    <row r="1287" spans="8:10" ht="12.75">
      <c r="H1287" s="128"/>
      <c r="I1287" s="128"/>
      <c r="J1287" s="128"/>
    </row>
    <row r="1288" spans="8:10" ht="12.75">
      <c r="H1288" s="128"/>
      <c r="I1288" s="128"/>
      <c r="J1288" s="128"/>
    </row>
    <row r="1289" spans="8:10" ht="12.75">
      <c r="H1289" s="128"/>
      <c r="I1289" s="128"/>
      <c r="J1289" s="128"/>
    </row>
    <row r="1290" spans="8:10" ht="12.75">
      <c r="H1290" s="128"/>
      <c r="I1290" s="128"/>
      <c r="J1290" s="128"/>
    </row>
    <row r="1291" spans="8:10" ht="12.75">
      <c r="H1291" s="128"/>
      <c r="I1291" s="128"/>
      <c r="J1291" s="128"/>
    </row>
    <row r="1292" spans="8:10" ht="12.75">
      <c r="H1292" s="128"/>
      <c r="I1292" s="128"/>
      <c r="J1292" s="128"/>
    </row>
    <row r="1293" spans="8:10" ht="12.75">
      <c r="H1293" s="128"/>
      <c r="I1293" s="128"/>
      <c r="J1293" s="128"/>
    </row>
    <row r="1294" spans="8:10" ht="12.75">
      <c r="H1294" s="128"/>
      <c r="I1294" s="128"/>
      <c r="J1294" s="128"/>
    </row>
    <row r="1295" spans="8:10" ht="12.75">
      <c r="H1295" s="128"/>
      <c r="I1295" s="128"/>
      <c r="J1295" s="128"/>
    </row>
    <row r="1296" spans="8:10" ht="12.75">
      <c r="H1296" s="128"/>
      <c r="I1296" s="128"/>
      <c r="J1296" s="128"/>
    </row>
    <row r="1297" spans="8:10" ht="12.75">
      <c r="H1297" s="128"/>
      <c r="I1297" s="128"/>
      <c r="J1297" s="128"/>
    </row>
    <row r="1298" spans="8:10" ht="12.75">
      <c r="H1298" s="128"/>
      <c r="I1298" s="128"/>
      <c r="J1298" s="128"/>
    </row>
    <row r="1299" spans="8:10" ht="12.75">
      <c r="H1299" s="128"/>
      <c r="I1299" s="128"/>
      <c r="J1299" s="128"/>
    </row>
    <row r="1300" spans="8:10" ht="12.75">
      <c r="H1300" s="128"/>
      <c r="I1300" s="128"/>
      <c r="J1300" s="128"/>
    </row>
    <row r="1301" spans="8:10" ht="12.75">
      <c r="H1301" s="128"/>
      <c r="I1301" s="128"/>
      <c r="J1301" s="128"/>
    </row>
    <row r="1302" spans="8:10" ht="12.75">
      <c r="H1302" s="128"/>
      <c r="I1302" s="128"/>
      <c r="J1302" s="128"/>
    </row>
    <row r="1303" spans="8:10" ht="12.75">
      <c r="H1303" s="128"/>
      <c r="I1303" s="128"/>
      <c r="J1303" s="128"/>
    </row>
    <row r="1304" spans="8:10" ht="12.75">
      <c r="H1304" s="128"/>
      <c r="I1304" s="128"/>
      <c r="J1304" s="128"/>
    </row>
    <row r="1305" spans="8:10" ht="12.75">
      <c r="H1305" s="128"/>
      <c r="I1305" s="128"/>
      <c r="J1305" s="128"/>
    </row>
    <row r="1306" spans="8:10" ht="12.75">
      <c r="H1306" s="128"/>
      <c r="I1306" s="128"/>
      <c r="J1306" s="128"/>
    </row>
    <row r="1307" spans="8:10" ht="12.75">
      <c r="H1307" s="128"/>
      <c r="I1307" s="128"/>
      <c r="J1307" s="128"/>
    </row>
    <row r="1308" spans="8:10" ht="12.75">
      <c r="H1308" s="128"/>
      <c r="I1308" s="128"/>
      <c r="J1308" s="128"/>
    </row>
    <row r="1309" spans="8:10" ht="12.75">
      <c r="H1309" s="128"/>
      <c r="I1309" s="128"/>
      <c r="J1309" s="128"/>
    </row>
    <row r="1310" spans="8:10" ht="12.75">
      <c r="H1310" s="128"/>
      <c r="I1310" s="128"/>
      <c r="J1310" s="128"/>
    </row>
    <row r="1311" spans="8:10" ht="12.75">
      <c r="H1311" s="128"/>
      <c r="I1311" s="128"/>
      <c r="J1311" s="128"/>
    </row>
    <row r="1312" spans="8:10" ht="12.75">
      <c r="H1312" s="128"/>
      <c r="I1312" s="128"/>
      <c r="J1312" s="128"/>
    </row>
    <row r="1313" spans="8:10" ht="12.75">
      <c r="H1313" s="128"/>
      <c r="I1313" s="128"/>
      <c r="J1313" s="128"/>
    </row>
    <row r="1314" spans="8:10" ht="12.75">
      <c r="H1314" s="128"/>
      <c r="I1314" s="128"/>
      <c r="J1314" s="128"/>
    </row>
    <row r="1315" spans="8:10" ht="12.75">
      <c r="H1315" s="128"/>
      <c r="I1315" s="128"/>
      <c r="J1315" s="128"/>
    </row>
    <row r="1316" spans="8:10" ht="12.75">
      <c r="H1316" s="128"/>
      <c r="I1316" s="128"/>
      <c r="J1316" s="128"/>
    </row>
    <row r="1317" spans="8:10" ht="12.75">
      <c r="H1317" s="128"/>
      <c r="I1317" s="128"/>
      <c r="J1317" s="128"/>
    </row>
    <row r="1318" spans="8:10" ht="12.75">
      <c r="H1318" s="128"/>
      <c r="I1318" s="128"/>
      <c r="J1318" s="128"/>
    </row>
    <row r="1319" spans="8:10" ht="12.75">
      <c r="H1319" s="128"/>
      <c r="I1319" s="128"/>
      <c r="J1319" s="128"/>
    </row>
    <row r="1320" spans="8:10" ht="12.75">
      <c r="H1320" s="128"/>
      <c r="I1320" s="128"/>
      <c r="J1320" s="128"/>
    </row>
    <row r="1321" spans="8:10" ht="12.75">
      <c r="H1321" s="128"/>
      <c r="I1321" s="128"/>
      <c r="J1321" s="128"/>
    </row>
    <row r="1322" spans="8:10" ht="12.75">
      <c r="H1322" s="128"/>
      <c r="I1322" s="128"/>
      <c r="J1322" s="128"/>
    </row>
    <row r="1323" spans="8:10" ht="12.75">
      <c r="H1323" s="128"/>
      <c r="I1323" s="128"/>
      <c r="J1323" s="128"/>
    </row>
    <row r="1324" spans="8:10" ht="12.75">
      <c r="H1324" s="128"/>
      <c r="I1324" s="128"/>
      <c r="J1324" s="128"/>
    </row>
    <row r="1325" spans="8:10" ht="12.75">
      <c r="H1325" s="128"/>
      <c r="I1325" s="128"/>
      <c r="J1325" s="128"/>
    </row>
    <row r="1326" spans="8:10" ht="12.75">
      <c r="H1326" s="128"/>
      <c r="I1326" s="128"/>
      <c r="J1326" s="128"/>
    </row>
    <row r="1327" spans="8:10" ht="12.75">
      <c r="H1327" s="128"/>
      <c r="I1327" s="128"/>
      <c r="J1327" s="128"/>
    </row>
    <row r="1328" spans="8:10" ht="12.75">
      <c r="H1328" s="128"/>
      <c r="I1328" s="128"/>
      <c r="J1328" s="128"/>
    </row>
    <row r="1329" spans="8:10" ht="12.75">
      <c r="H1329" s="128"/>
      <c r="I1329" s="128"/>
      <c r="J1329" s="128"/>
    </row>
    <row r="1330" spans="8:10" ht="12.75">
      <c r="H1330" s="128"/>
      <c r="I1330" s="128"/>
      <c r="J1330" s="128"/>
    </row>
    <row r="1331" spans="8:10" ht="12.75">
      <c r="H1331" s="128"/>
      <c r="I1331" s="128"/>
      <c r="J1331" s="128"/>
    </row>
    <row r="1332" spans="8:10" ht="12.75">
      <c r="H1332" s="128"/>
      <c r="I1332" s="128"/>
      <c r="J1332" s="128"/>
    </row>
    <row r="1333" spans="8:10" ht="12.75">
      <c r="H1333" s="128"/>
      <c r="I1333" s="128"/>
      <c r="J1333" s="128"/>
    </row>
    <row r="1334" spans="8:10" ht="12.75">
      <c r="H1334" s="128"/>
      <c r="I1334" s="128"/>
      <c r="J1334" s="128"/>
    </row>
    <row r="1335" spans="8:10" ht="12.75">
      <c r="H1335" s="128"/>
      <c r="I1335" s="128"/>
      <c r="J1335" s="128"/>
    </row>
    <row r="1336" spans="8:10" ht="12.75">
      <c r="H1336" s="128"/>
      <c r="I1336" s="128"/>
      <c r="J1336" s="128"/>
    </row>
    <row r="1337" spans="8:10" ht="12.75">
      <c r="H1337" s="128"/>
      <c r="I1337" s="128"/>
      <c r="J1337" s="128"/>
    </row>
    <row r="1338" spans="8:10" ht="12.75">
      <c r="H1338" s="128"/>
      <c r="I1338" s="128"/>
      <c r="J1338" s="128"/>
    </row>
    <row r="1339" spans="8:10" ht="12.75">
      <c r="H1339" s="128"/>
      <c r="I1339" s="128"/>
      <c r="J1339" s="128"/>
    </row>
    <row r="1340" spans="8:10" ht="12.75">
      <c r="H1340" s="128"/>
      <c r="I1340" s="128"/>
      <c r="J1340" s="128"/>
    </row>
    <row r="1341" spans="8:10" ht="12.75">
      <c r="H1341" s="128"/>
      <c r="I1341" s="128"/>
      <c r="J1341" s="128"/>
    </row>
    <row r="1342" spans="8:10" ht="12.75">
      <c r="H1342" s="128"/>
      <c r="I1342" s="128"/>
      <c r="J1342" s="128"/>
    </row>
    <row r="1343" spans="8:10" ht="12.75">
      <c r="H1343" s="128"/>
      <c r="I1343" s="128"/>
      <c r="J1343" s="128"/>
    </row>
    <row r="1344" spans="8:10" ht="12.75">
      <c r="H1344" s="128"/>
      <c r="I1344" s="128"/>
      <c r="J1344" s="128"/>
    </row>
    <row r="1345" spans="8:10" ht="12.75">
      <c r="H1345" s="128"/>
      <c r="I1345" s="128"/>
      <c r="J1345" s="128"/>
    </row>
    <row r="1346" spans="8:10" ht="12.75">
      <c r="H1346" s="128"/>
      <c r="I1346" s="128"/>
      <c r="J1346" s="128"/>
    </row>
    <row r="1347" spans="8:10" ht="12.75">
      <c r="H1347" s="128"/>
      <c r="I1347" s="128"/>
      <c r="J1347" s="128"/>
    </row>
    <row r="1348" spans="8:10" ht="12.75">
      <c r="H1348" s="128"/>
      <c r="I1348" s="128"/>
      <c r="J1348" s="128"/>
    </row>
    <row r="1349" spans="8:10" ht="12.75">
      <c r="H1349" s="128"/>
      <c r="I1349" s="128"/>
      <c r="J1349" s="128"/>
    </row>
    <row r="1350" spans="8:10" ht="12.75">
      <c r="H1350" s="128"/>
      <c r="I1350" s="128"/>
      <c r="J1350" s="128"/>
    </row>
    <row r="1351" spans="8:10" ht="12.75">
      <c r="H1351" s="128"/>
      <c r="I1351" s="128"/>
      <c r="J1351" s="128"/>
    </row>
    <row r="1352" spans="8:10" ht="12.75">
      <c r="H1352" s="128"/>
      <c r="I1352" s="128"/>
      <c r="J1352" s="128"/>
    </row>
    <row r="1353" spans="8:10" ht="12.75">
      <c r="H1353" s="128"/>
      <c r="I1353" s="128"/>
      <c r="J1353" s="128"/>
    </row>
    <row r="1354" spans="8:10" ht="12.75">
      <c r="H1354" s="128"/>
      <c r="I1354" s="128"/>
      <c r="J1354" s="128"/>
    </row>
    <row r="1355" spans="8:10" ht="12.75">
      <c r="H1355" s="128"/>
      <c r="I1355" s="128"/>
      <c r="J1355" s="128"/>
    </row>
    <row r="1356" spans="8:10" ht="12.75">
      <c r="H1356" s="128"/>
      <c r="I1356" s="128"/>
      <c r="J1356" s="128"/>
    </row>
    <row r="1357" spans="8:10" ht="12.75">
      <c r="H1357" s="128"/>
      <c r="I1357" s="128"/>
      <c r="J1357" s="128"/>
    </row>
    <row r="1358" spans="8:10" ht="12.75">
      <c r="H1358" s="128"/>
      <c r="I1358" s="128"/>
      <c r="J1358" s="128"/>
    </row>
    <row r="1359" spans="8:10" ht="12.75">
      <c r="H1359" s="128"/>
      <c r="I1359" s="128"/>
      <c r="J1359" s="128"/>
    </row>
    <row r="1360" spans="8:10" ht="12.75">
      <c r="H1360" s="128"/>
      <c r="I1360" s="128"/>
      <c r="J1360" s="128"/>
    </row>
    <row r="1361" spans="8:10" ht="12.75">
      <c r="H1361" s="128"/>
      <c r="I1361" s="128"/>
      <c r="J1361" s="128"/>
    </row>
    <row r="1362" spans="8:10" ht="12.75">
      <c r="H1362" s="128"/>
      <c r="I1362" s="128"/>
      <c r="J1362" s="128"/>
    </row>
    <row r="1363" spans="8:10" ht="12.75">
      <c r="H1363" s="128"/>
      <c r="I1363" s="128"/>
      <c r="J1363" s="128"/>
    </row>
    <row r="1364" spans="8:10" ht="12.75">
      <c r="H1364" s="128"/>
      <c r="I1364" s="128"/>
      <c r="J1364" s="128"/>
    </row>
    <row r="1365" spans="8:10" ht="12.75">
      <c r="H1365" s="128"/>
      <c r="I1365" s="128"/>
      <c r="J1365" s="128"/>
    </row>
    <row r="1366" spans="8:10" ht="12.75">
      <c r="H1366" s="128"/>
      <c r="I1366" s="128"/>
      <c r="J1366" s="128"/>
    </row>
    <row r="1367" spans="8:10" ht="12.75">
      <c r="H1367" s="128"/>
      <c r="I1367" s="128"/>
      <c r="J1367" s="128"/>
    </row>
    <row r="1368" spans="8:10" ht="12.75">
      <c r="H1368" s="128"/>
      <c r="I1368" s="128"/>
      <c r="J1368" s="128"/>
    </row>
    <row r="1369" spans="8:10" ht="12.75">
      <c r="H1369" s="128"/>
      <c r="I1369" s="128"/>
      <c r="J1369" s="128"/>
    </row>
    <row r="1370" spans="8:10" ht="12.75">
      <c r="H1370" s="128"/>
      <c r="I1370" s="128"/>
      <c r="J1370" s="128"/>
    </row>
    <row r="1371" spans="8:10" ht="12.75">
      <c r="H1371" s="128"/>
      <c r="I1371" s="128"/>
      <c r="J1371" s="128"/>
    </row>
    <row r="1372" spans="8:10" ht="12.75">
      <c r="H1372" s="128"/>
      <c r="I1372" s="128"/>
      <c r="J1372" s="128"/>
    </row>
    <row r="1373" spans="8:10" ht="12.75">
      <c r="H1373" s="128"/>
      <c r="I1373" s="128"/>
      <c r="J1373" s="128"/>
    </row>
    <row r="1374" spans="8:10" ht="12.75">
      <c r="H1374" s="128"/>
      <c r="I1374" s="128"/>
      <c r="J1374" s="128"/>
    </row>
    <row r="1375" spans="8:10" ht="12.75">
      <c r="H1375" s="128"/>
      <c r="I1375" s="128"/>
      <c r="J1375" s="128"/>
    </row>
    <row r="1376" spans="8:10" ht="12.75">
      <c r="H1376" s="128"/>
      <c r="I1376" s="128"/>
      <c r="J1376" s="128"/>
    </row>
    <row r="1377" spans="8:10" ht="12.75">
      <c r="H1377" s="128"/>
      <c r="I1377" s="128"/>
      <c r="J1377" s="128"/>
    </row>
    <row r="1378" spans="8:10" ht="12.75">
      <c r="H1378" s="128"/>
      <c r="I1378" s="128"/>
      <c r="J1378" s="128"/>
    </row>
    <row r="1379" spans="8:10" ht="12.75">
      <c r="H1379" s="128"/>
      <c r="I1379" s="128"/>
      <c r="J1379" s="128"/>
    </row>
    <row r="1380" spans="8:10" ht="12.75">
      <c r="H1380" s="128"/>
      <c r="I1380" s="128"/>
      <c r="J1380" s="128"/>
    </row>
    <row r="1381" spans="8:10" ht="12.75">
      <c r="H1381" s="128"/>
      <c r="I1381" s="128"/>
      <c r="J1381" s="128"/>
    </row>
    <row r="1382" spans="8:10" ht="12.75">
      <c r="H1382" s="128"/>
      <c r="I1382" s="128"/>
      <c r="J1382" s="128"/>
    </row>
    <row r="1383" spans="8:10" ht="12.75">
      <c r="H1383" s="128"/>
      <c r="I1383" s="128"/>
      <c r="J1383" s="128"/>
    </row>
    <row r="1384" spans="8:10" ht="12.75">
      <c r="H1384" s="128"/>
      <c r="I1384" s="128"/>
      <c r="J1384" s="128"/>
    </row>
    <row r="1385" spans="8:10" ht="12.75">
      <c r="H1385" s="128"/>
      <c r="I1385" s="128"/>
      <c r="J1385" s="128"/>
    </row>
    <row r="1386" spans="8:10" ht="12.75">
      <c r="H1386" s="128"/>
      <c r="I1386" s="128"/>
      <c r="J1386" s="128"/>
    </row>
    <row r="1387" spans="8:10" ht="12.75">
      <c r="H1387" s="128"/>
      <c r="I1387" s="128"/>
      <c r="J1387" s="128"/>
    </row>
    <row r="1388" spans="8:10" ht="12.75">
      <c r="H1388" s="128"/>
      <c r="I1388" s="128"/>
      <c r="J1388" s="128"/>
    </row>
    <row r="1389" spans="8:10" ht="12.75">
      <c r="H1389" s="128"/>
      <c r="I1389" s="128"/>
      <c r="J1389" s="128"/>
    </row>
    <row r="1390" spans="8:10" ht="12.75">
      <c r="H1390" s="128"/>
      <c r="I1390" s="128"/>
      <c r="J1390" s="128"/>
    </row>
    <row r="1391" spans="8:10" ht="12.75">
      <c r="H1391" s="128"/>
      <c r="I1391" s="128"/>
      <c r="J1391" s="128"/>
    </row>
    <row r="1392" spans="8:10" ht="12.75">
      <c r="H1392" s="128"/>
      <c r="I1392" s="128"/>
      <c r="J1392" s="128"/>
    </row>
    <row r="1393" spans="8:10" ht="12.75">
      <c r="H1393" s="128"/>
      <c r="I1393" s="128"/>
      <c r="J1393" s="128"/>
    </row>
    <row r="1394" spans="8:10" ht="12.75">
      <c r="H1394" s="128"/>
      <c r="I1394" s="128"/>
      <c r="J1394" s="128"/>
    </row>
    <row r="1395" spans="8:10" ht="12.75">
      <c r="H1395" s="128"/>
      <c r="I1395" s="128"/>
      <c r="J1395" s="128"/>
    </row>
    <row r="1396" spans="8:10" ht="12.75">
      <c r="H1396" s="128"/>
      <c r="I1396" s="128"/>
      <c r="J1396" s="128"/>
    </row>
    <row r="1397" spans="8:10" ht="12.75">
      <c r="H1397" s="128"/>
      <c r="I1397" s="128"/>
      <c r="J1397" s="128"/>
    </row>
    <row r="1398" spans="8:10" ht="12.75">
      <c r="H1398" s="128"/>
      <c r="I1398" s="128"/>
      <c r="J1398" s="128"/>
    </row>
    <row r="1399" spans="8:10" ht="12.75">
      <c r="H1399" s="128"/>
      <c r="I1399" s="128"/>
      <c r="J1399" s="128"/>
    </row>
    <row r="1400" spans="8:10" ht="12.75">
      <c r="H1400" s="128"/>
      <c r="I1400" s="128"/>
      <c r="J1400" s="128"/>
    </row>
    <row r="1401" spans="8:10" ht="12.75">
      <c r="H1401" s="128"/>
      <c r="I1401" s="128"/>
      <c r="J1401" s="128"/>
    </row>
    <row r="1402" spans="8:10" ht="12.75">
      <c r="H1402" s="128"/>
      <c r="I1402" s="128"/>
      <c r="J1402" s="128"/>
    </row>
    <row r="1403" spans="8:10" ht="12.75">
      <c r="H1403" s="128"/>
      <c r="I1403" s="128"/>
      <c r="J1403" s="128"/>
    </row>
    <row r="1404" spans="8:10" ht="12.75">
      <c r="H1404" s="128"/>
      <c r="I1404" s="128"/>
      <c r="J1404" s="128"/>
    </row>
    <row r="1405" spans="8:10" ht="12.75">
      <c r="H1405" s="128"/>
      <c r="I1405" s="128"/>
      <c r="J1405" s="128"/>
    </row>
    <row r="1406" spans="8:10" ht="12.75">
      <c r="H1406" s="128"/>
      <c r="I1406" s="128"/>
      <c r="J1406" s="128"/>
    </row>
    <row r="1407" spans="8:10" ht="12.75">
      <c r="H1407" s="128"/>
      <c r="I1407" s="128"/>
      <c r="J1407" s="128"/>
    </row>
    <row r="1408" spans="8:10" ht="12.75">
      <c r="H1408" s="128"/>
      <c r="I1408" s="128"/>
      <c r="J1408" s="128"/>
    </row>
    <row r="1409" spans="8:10" ht="12.75">
      <c r="H1409" s="128"/>
      <c r="I1409" s="128"/>
      <c r="J1409" s="128"/>
    </row>
    <row r="1410" spans="8:10" ht="12.75">
      <c r="H1410" s="128"/>
      <c r="I1410" s="128"/>
      <c r="J1410" s="128"/>
    </row>
    <row r="1411" spans="8:10" ht="12.75">
      <c r="H1411" s="128"/>
      <c r="I1411" s="128"/>
      <c r="J1411" s="128"/>
    </row>
    <row r="1412" spans="8:10" ht="12.75">
      <c r="H1412" s="128"/>
      <c r="I1412" s="128"/>
      <c r="J1412" s="128"/>
    </row>
    <row r="1413" spans="8:10" ht="12.75">
      <c r="H1413" s="128"/>
      <c r="I1413" s="128"/>
      <c r="J1413" s="128"/>
    </row>
    <row r="1414" spans="8:10" ht="12.75">
      <c r="H1414" s="128"/>
      <c r="I1414" s="128"/>
      <c r="J1414" s="128"/>
    </row>
    <row r="1415" spans="8:10" ht="12.75">
      <c r="H1415" s="128"/>
      <c r="I1415" s="128"/>
      <c r="J1415" s="128"/>
    </row>
    <row r="1416" spans="8:10" ht="12.75">
      <c r="H1416" s="128"/>
      <c r="I1416" s="128"/>
      <c r="J1416" s="128"/>
    </row>
    <row r="1417" spans="8:10" ht="12.75">
      <c r="H1417" s="128"/>
      <c r="I1417" s="128"/>
      <c r="J1417" s="128"/>
    </row>
    <row r="1418" spans="8:10" ht="12.75">
      <c r="H1418" s="128"/>
      <c r="I1418" s="128"/>
      <c r="J1418" s="128"/>
    </row>
    <row r="1419" spans="8:10" ht="12.75">
      <c r="H1419" s="128"/>
      <c r="I1419" s="128"/>
      <c r="J1419" s="128"/>
    </row>
    <row r="1420" spans="8:10" ht="12.75">
      <c r="H1420" s="128"/>
      <c r="I1420" s="128"/>
      <c r="J1420" s="128"/>
    </row>
    <row r="1421" spans="8:10" ht="12.75">
      <c r="H1421" s="128"/>
      <c r="I1421" s="128"/>
      <c r="J1421" s="128"/>
    </row>
    <row r="1422" spans="8:10" ht="12.75">
      <c r="H1422" s="128"/>
      <c r="I1422" s="128"/>
      <c r="J1422" s="128"/>
    </row>
    <row r="1423" spans="8:10" ht="12.75">
      <c r="H1423" s="128"/>
      <c r="I1423" s="128"/>
      <c r="J1423" s="128"/>
    </row>
    <row r="1424" spans="8:10" ht="12.75">
      <c r="H1424" s="128"/>
      <c r="I1424" s="128"/>
      <c r="J1424" s="128"/>
    </row>
    <row r="1425" spans="8:10" ht="12.75">
      <c r="H1425" s="128"/>
      <c r="I1425" s="128"/>
      <c r="J1425" s="128"/>
    </row>
    <row r="1426" spans="8:10" ht="12.75">
      <c r="H1426" s="128"/>
      <c r="I1426" s="128"/>
      <c r="J1426" s="128"/>
    </row>
    <row r="1427" spans="8:10" ht="12.75">
      <c r="H1427" s="128"/>
      <c r="I1427" s="128"/>
      <c r="J1427" s="128"/>
    </row>
    <row r="1428" spans="8:10" ht="12.75">
      <c r="H1428" s="128"/>
      <c r="I1428" s="128"/>
      <c r="J1428" s="128"/>
    </row>
    <row r="1429" spans="8:10" ht="12.75">
      <c r="H1429" s="128"/>
      <c r="I1429" s="128"/>
      <c r="J1429" s="128"/>
    </row>
    <row r="1430" spans="8:10" ht="12.75">
      <c r="H1430" s="128"/>
      <c r="I1430" s="128"/>
      <c r="J1430" s="128"/>
    </row>
    <row r="1431" spans="8:10" ht="12.75">
      <c r="H1431" s="128"/>
      <c r="I1431" s="128"/>
      <c r="J1431" s="128"/>
    </row>
    <row r="1432" spans="8:10" ht="12.75">
      <c r="H1432" s="128"/>
      <c r="I1432" s="128"/>
      <c r="J1432" s="128"/>
    </row>
    <row r="1433" spans="8:10" ht="12.75">
      <c r="H1433" s="128"/>
      <c r="I1433" s="128"/>
      <c r="J1433" s="128"/>
    </row>
    <row r="1434" spans="8:10" ht="12.75">
      <c r="H1434" s="128"/>
      <c r="I1434" s="128"/>
      <c r="J1434" s="128"/>
    </row>
    <row r="1435" spans="8:10" ht="12.75">
      <c r="H1435" s="128"/>
      <c r="I1435" s="128"/>
      <c r="J1435" s="128"/>
    </row>
    <row r="1436" spans="8:10" ht="12.75">
      <c r="H1436" s="128"/>
      <c r="I1436" s="128"/>
      <c r="J1436" s="128"/>
    </row>
    <row r="1437" spans="8:10" ht="12.75">
      <c r="H1437" s="128"/>
      <c r="I1437" s="128"/>
      <c r="J1437" s="128"/>
    </row>
    <row r="1438" spans="8:10" ht="12.75">
      <c r="H1438" s="128"/>
      <c r="I1438" s="128"/>
      <c r="J1438" s="128"/>
    </row>
    <row r="1439" spans="8:10" ht="12.75">
      <c r="H1439" s="128"/>
      <c r="I1439" s="128"/>
      <c r="J1439" s="128"/>
    </row>
    <row r="1440" spans="8:10" ht="12.75">
      <c r="H1440" s="128"/>
      <c r="I1440" s="128"/>
      <c r="J1440" s="128"/>
    </row>
    <row r="1441" spans="8:10" ht="12.75">
      <c r="H1441" s="128"/>
      <c r="I1441" s="128"/>
      <c r="J1441" s="128"/>
    </row>
    <row r="1442" spans="8:10" ht="12.75">
      <c r="H1442" s="128"/>
      <c r="I1442" s="128"/>
      <c r="J1442" s="128"/>
    </row>
    <row r="1443" spans="8:10" ht="12.75">
      <c r="H1443" s="128"/>
      <c r="I1443" s="128"/>
      <c r="J1443" s="128"/>
    </row>
    <row r="1444" spans="8:10" ht="12.75">
      <c r="H1444" s="128"/>
      <c r="I1444" s="128"/>
      <c r="J1444" s="128"/>
    </row>
    <row r="1445" spans="8:10" ht="12.75">
      <c r="H1445" s="128"/>
      <c r="I1445" s="128"/>
      <c r="J1445" s="128"/>
    </row>
    <row r="1446" spans="8:10" ht="12.75">
      <c r="H1446" s="128"/>
      <c r="I1446" s="128"/>
      <c r="J1446" s="128"/>
    </row>
    <row r="1447" spans="8:10" ht="12.75">
      <c r="H1447" s="128"/>
      <c r="I1447" s="128"/>
      <c r="J1447" s="128"/>
    </row>
    <row r="1448" spans="8:10" ht="12.75">
      <c r="H1448" s="128"/>
      <c r="I1448" s="128"/>
      <c r="J1448" s="128"/>
    </row>
    <row r="1449" spans="8:10" ht="12.75">
      <c r="H1449" s="128"/>
      <c r="I1449" s="128"/>
      <c r="J1449" s="128"/>
    </row>
    <row r="1450" spans="8:10" ht="12.75">
      <c r="H1450" s="128"/>
      <c r="I1450" s="128"/>
      <c r="J1450" s="128"/>
    </row>
    <row r="1451" spans="8:10" ht="12.75">
      <c r="H1451" s="128"/>
      <c r="I1451" s="128"/>
      <c r="J1451" s="128"/>
    </row>
    <row r="1452" spans="8:10" ht="12.75">
      <c r="H1452" s="128"/>
      <c r="I1452" s="128"/>
      <c r="J1452" s="128"/>
    </row>
    <row r="1453" spans="8:10" ht="12.75">
      <c r="H1453" s="128"/>
      <c r="I1453" s="128"/>
      <c r="J1453" s="128"/>
    </row>
    <row r="1454" spans="8:10" ht="12.75">
      <c r="H1454" s="128"/>
      <c r="I1454" s="128"/>
      <c r="J1454" s="128"/>
    </row>
    <row r="1455" spans="8:10" ht="12.75">
      <c r="H1455" s="128"/>
      <c r="I1455" s="128"/>
      <c r="J1455" s="128"/>
    </row>
    <row r="1456" spans="8:10" ht="12.75">
      <c r="H1456" s="128"/>
      <c r="I1456" s="128"/>
      <c r="J1456" s="128"/>
    </row>
    <row r="1457" spans="8:10" ht="12.75">
      <c r="H1457" s="128"/>
      <c r="I1457" s="128"/>
      <c r="J1457" s="128"/>
    </row>
    <row r="1458" spans="8:10" ht="12.75">
      <c r="H1458" s="128"/>
      <c r="I1458" s="128"/>
      <c r="J1458" s="128"/>
    </row>
    <row r="1459" spans="8:10" ht="12.75">
      <c r="H1459" s="128"/>
      <c r="I1459" s="128"/>
      <c r="J1459" s="128"/>
    </row>
    <row r="1460" spans="8:10" ht="12.75">
      <c r="H1460" s="128"/>
      <c r="I1460" s="128"/>
      <c r="J1460" s="128"/>
    </row>
    <row r="1461" spans="8:10" ht="12.75">
      <c r="H1461" s="128"/>
      <c r="I1461" s="128"/>
      <c r="J1461" s="128"/>
    </row>
    <row r="1462" spans="8:10" ht="12.75">
      <c r="H1462" s="128"/>
      <c r="I1462" s="128"/>
      <c r="J1462" s="128"/>
    </row>
    <row r="1463" spans="8:10" ht="12.75">
      <c r="H1463" s="128"/>
      <c r="I1463" s="128"/>
      <c r="J1463" s="128"/>
    </row>
    <row r="1464" spans="8:10" ht="12.75">
      <c r="H1464" s="128"/>
      <c r="I1464" s="128"/>
      <c r="J1464" s="128"/>
    </row>
    <row r="1465" spans="8:10" ht="12.75">
      <c r="H1465" s="128"/>
      <c r="I1465" s="128"/>
      <c r="J1465" s="128"/>
    </row>
    <row r="1466" spans="8:10" ht="12.75">
      <c r="H1466" s="128"/>
      <c r="I1466" s="128"/>
      <c r="J1466" s="128"/>
    </row>
    <row r="1467" spans="8:10" ht="12.75">
      <c r="H1467" s="128"/>
      <c r="I1467" s="128"/>
      <c r="J1467" s="128"/>
    </row>
    <row r="1468" spans="8:10" ht="12.75">
      <c r="H1468" s="128"/>
      <c r="I1468" s="128"/>
      <c r="J1468" s="128"/>
    </row>
    <row r="1469" spans="8:10" ht="12.75">
      <c r="H1469" s="128"/>
      <c r="I1469" s="128"/>
      <c r="J1469" s="128"/>
    </row>
    <row r="1470" spans="8:10" ht="12.75">
      <c r="H1470" s="128"/>
      <c r="I1470" s="128"/>
      <c r="J1470" s="128"/>
    </row>
    <row r="1471" spans="8:10" ht="12.75">
      <c r="H1471" s="128"/>
      <c r="I1471" s="128"/>
      <c r="J1471" s="128"/>
    </row>
    <row r="1472" spans="8:10" ht="12.75">
      <c r="H1472" s="128"/>
      <c r="I1472" s="128"/>
      <c r="J1472" s="128"/>
    </row>
    <row r="1473" spans="8:10" ht="12.75">
      <c r="H1473" s="128"/>
      <c r="I1473" s="128"/>
      <c r="J1473" s="128"/>
    </row>
    <row r="1474" spans="8:10" ht="12.75">
      <c r="H1474" s="128"/>
      <c r="I1474" s="128"/>
      <c r="J1474" s="128"/>
    </row>
    <row r="1475" spans="8:10" ht="12.75">
      <c r="H1475" s="128"/>
      <c r="I1475" s="128"/>
      <c r="J1475" s="128"/>
    </row>
    <row r="1476" spans="8:10" ht="12.75">
      <c r="H1476" s="128"/>
      <c r="I1476" s="128"/>
      <c r="J1476" s="128"/>
    </row>
    <row r="1477" spans="8:10" ht="12.75">
      <c r="H1477" s="128"/>
      <c r="I1477" s="128"/>
      <c r="J1477" s="128"/>
    </row>
    <row r="1478" spans="8:10" ht="12.75">
      <c r="H1478" s="128"/>
      <c r="I1478" s="128"/>
      <c r="J1478" s="128"/>
    </row>
    <row r="1479" spans="8:10" ht="12.75">
      <c r="H1479" s="128"/>
      <c r="I1479" s="128"/>
      <c r="J1479" s="128"/>
    </row>
    <row r="1480" spans="8:10" ht="12.75">
      <c r="H1480" s="128"/>
      <c r="I1480" s="128"/>
      <c r="J1480" s="128"/>
    </row>
    <row r="1481" spans="8:10" ht="12.75">
      <c r="H1481" s="128"/>
      <c r="I1481" s="128"/>
      <c r="J1481" s="128"/>
    </row>
    <row r="1482" spans="8:10" ht="12.75">
      <c r="H1482" s="128"/>
      <c r="I1482" s="128"/>
      <c r="J1482" s="128"/>
    </row>
    <row r="1483" spans="8:10" ht="12.75">
      <c r="H1483" s="128"/>
      <c r="I1483" s="128"/>
      <c r="J1483" s="128"/>
    </row>
    <row r="1484" spans="8:10" ht="12.75">
      <c r="H1484" s="128"/>
      <c r="I1484" s="128"/>
      <c r="J1484" s="128"/>
    </row>
    <row r="1485" spans="8:10" ht="12.75">
      <c r="H1485" s="128"/>
      <c r="I1485" s="128"/>
      <c r="J1485" s="128"/>
    </row>
    <row r="1486" spans="8:10" ht="12.75">
      <c r="H1486" s="128"/>
      <c r="I1486" s="128"/>
      <c r="J1486" s="128"/>
    </row>
    <row r="1487" spans="8:10" ht="12.75">
      <c r="H1487" s="128"/>
      <c r="I1487" s="128"/>
      <c r="J1487" s="128"/>
    </row>
    <row r="1488" spans="8:10" ht="12.75">
      <c r="H1488" s="128"/>
      <c r="I1488" s="128"/>
      <c r="J1488" s="128"/>
    </row>
    <row r="1489" spans="8:10" ht="12.75">
      <c r="H1489" s="128"/>
      <c r="I1489" s="128"/>
      <c r="J1489" s="128"/>
    </row>
    <row r="1490" spans="8:10" ht="12.75">
      <c r="H1490" s="128"/>
      <c r="I1490" s="128"/>
      <c r="J1490" s="128"/>
    </row>
    <row r="1491" spans="8:10" ht="12.75">
      <c r="H1491" s="128"/>
      <c r="I1491" s="128"/>
      <c r="J1491" s="128"/>
    </row>
    <row r="1492" spans="8:10" ht="12.75">
      <c r="H1492" s="128"/>
      <c r="I1492" s="128"/>
      <c r="J1492" s="128"/>
    </row>
    <row r="1493" spans="8:10" ht="12.75">
      <c r="H1493" s="128"/>
      <c r="I1493" s="128"/>
      <c r="J1493" s="128"/>
    </row>
    <row r="1494" spans="8:10" ht="12.75">
      <c r="H1494" s="128"/>
      <c r="I1494" s="128"/>
      <c r="J1494" s="128"/>
    </row>
    <row r="1495" spans="8:10" ht="12.75">
      <c r="H1495" s="128"/>
      <c r="I1495" s="128"/>
      <c r="J1495" s="128"/>
    </row>
    <row r="1496" spans="8:10" ht="12.75">
      <c r="H1496" s="128"/>
      <c r="I1496" s="128"/>
      <c r="J1496" s="128"/>
    </row>
    <row r="1497" spans="8:10" ht="12.75">
      <c r="H1497" s="128"/>
      <c r="I1497" s="128"/>
      <c r="J1497" s="128"/>
    </row>
    <row r="1498" spans="8:10" ht="12.75">
      <c r="H1498" s="128"/>
      <c r="I1498" s="128"/>
      <c r="J1498" s="128"/>
    </row>
    <row r="1499" spans="8:10" ht="12.75">
      <c r="H1499" s="128"/>
      <c r="I1499" s="128"/>
      <c r="J1499" s="128"/>
    </row>
    <row r="1500" spans="8:10" ht="12.75">
      <c r="H1500" s="128"/>
      <c r="I1500" s="128"/>
      <c r="J1500" s="128"/>
    </row>
    <row r="1501" spans="8:10" ht="12.75">
      <c r="H1501" s="128"/>
      <c r="I1501" s="128"/>
      <c r="J1501" s="128"/>
    </row>
    <row r="1502" spans="8:10" ht="12.75">
      <c r="H1502" s="128"/>
      <c r="I1502" s="128"/>
      <c r="J1502" s="128"/>
    </row>
    <row r="1503" spans="8:10" ht="12.75">
      <c r="H1503" s="128"/>
      <c r="I1503" s="128"/>
      <c r="J1503" s="128"/>
    </row>
    <row r="1504" spans="8:10" ht="12.75">
      <c r="H1504" s="128"/>
      <c r="I1504" s="128"/>
      <c r="J1504" s="128"/>
    </row>
    <row r="1505" spans="8:10" ht="12.75">
      <c r="H1505" s="128"/>
      <c r="I1505" s="128"/>
      <c r="J1505" s="128"/>
    </row>
    <row r="1506" spans="8:10" ht="12.75">
      <c r="H1506" s="128"/>
      <c r="I1506" s="128"/>
      <c r="J1506" s="128"/>
    </row>
    <row r="1507" spans="8:10" ht="12.75">
      <c r="H1507" s="128"/>
      <c r="I1507" s="128"/>
      <c r="J1507" s="128"/>
    </row>
    <row r="1508" spans="8:10" ht="12.75">
      <c r="H1508" s="128"/>
      <c r="I1508" s="128"/>
      <c r="J1508" s="128"/>
    </row>
    <row r="1509" spans="8:10" ht="12.75">
      <c r="H1509" s="128"/>
      <c r="I1509" s="128"/>
      <c r="J1509" s="128"/>
    </row>
    <row r="1510" spans="8:10" ht="12.75">
      <c r="H1510" s="128"/>
      <c r="I1510" s="128"/>
      <c r="J1510" s="128"/>
    </row>
    <row r="1511" spans="8:10" ht="12.75">
      <c r="H1511" s="128"/>
      <c r="I1511" s="128"/>
      <c r="J1511" s="128"/>
    </row>
    <row r="1512" spans="8:10" ht="12.75">
      <c r="H1512" s="128"/>
      <c r="I1512" s="128"/>
      <c r="J1512" s="128"/>
    </row>
    <row r="1513" spans="8:10" ht="12.75">
      <c r="H1513" s="128"/>
      <c r="I1513" s="128"/>
      <c r="J1513" s="128"/>
    </row>
    <row r="1514" spans="8:10" ht="12.75">
      <c r="H1514" s="128"/>
      <c r="I1514" s="128"/>
      <c r="J1514" s="128"/>
    </row>
    <row r="1515" spans="8:10" ht="12.75">
      <c r="H1515" s="128"/>
      <c r="I1515" s="128"/>
      <c r="J1515" s="128"/>
    </row>
    <row r="1516" spans="8:10" ht="12.75">
      <c r="H1516" s="128"/>
      <c r="I1516" s="128"/>
      <c r="J1516" s="128"/>
    </row>
    <row r="1517" spans="8:10" ht="12.75">
      <c r="H1517" s="128"/>
      <c r="I1517" s="128"/>
      <c r="J1517" s="128"/>
    </row>
    <row r="1518" spans="8:10" ht="12.75">
      <c r="H1518" s="128"/>
      <c r="I1518" s="128"/>
      <c r="J1518" s="128"/>
    </row>
    <row r="1519" spans="8:10" ht="12.75">
      <c r="H1519" s="128"/>
      <c r="I1519" s="128"/>
      <c r="J1519" s="128"/>
    </row>
    <row r="1520" spans="8:10" ht="12.75">
      <c r="H1520" s="128"/>
      <c r="I1520" s="128"/>
      <c r="J1520" s="128"/>
    </row>
    <row r="1521" spans="8:10" ht="12.75">
      <c r="H1521" s="128"/>
      <c r="I1521" s="128"/>
      <c r="J1521" s="128"/>
    </row>
    <row r="1522" spans="8:10" ht="12.75">
      <c r="H1522" s="128"/>
      <c r="I1522" s="128"/>
      <c r="J1522" s="128"/>
    </row>
    <row r="1523" spans="8:10" ht="12.75">
      <c r="H1523" s="128"/>
      <c r="I1523" s="128"/>
      <c r="J1523" s="128"/>
    </row>
    <row r="1524" spans="8:10" ht="12.75">
      <c r="H1524" s="128"/>
      <c r="I1524" s="128"/>
      <c r="J1524" s="128"/>
    </row>
    <row r="1525" spans="8:10" ht="12.75">
      <c r="H1525" s="128"/>
      <c r="I1525" s="128"/>
      <c r="J1525" s="128"/>
    </row>
    <row r="1526" spans="8:10" ht="12.75">
      <c r="H1526" s="128"/>
      <c r="I1526" s="128"/>
      <c r="J1526" s="128"/>
    </row>
    <row r="1527" spans="8:10" ht="12.75">
      <c r="H1527" s="128"/>
      <c r="I1527" s="128"/>
      <c r="J1527" s="128"/>
    </row>
    <row r="1528" spans="8:10" ht="12.75">
      <c r="H1528" s="128"/>
      <c r="I1528" s="128"/>
      <c r="J1528" s="128"/>
    </row>
    <row r="1529" spans="8:10" ht="12.75">
      <c r="H1529" s="128"/>
      <c r="I1529" s="128"/>
      <c r="J1529" s="128"/>
    </row>
    <row r="1530" spans="8:10" ht="12.75">
      <c r="H1530" s="128"/>
      <c r="I1530" s="128"/>
      <c r="J1530" s="128"/>
    </row>
    <row r="1531" spans="8:10" ht="12.75">
      <c r="H1531" s="128"/>
      <c r="I1531" s="128"/>
      <c r="J1531" s="128"/>
    </row>
    <row r="1532" spans="8:10" ht="12.75">
      <c r="H1532" s="128"/>
      <c r="I1532" s="128"/>
      <c r="J1532" s="128"/>
    </row>
    <row r="1533" spans="8:10" ht="12.75">
      <c r="H1533" s="128"/>
      <c r="I1533" s="128"/>
      <c r="J1533" s="128"/>
    </row>
    <row r="1534" spans="8:10" ht="12.75">
      <c r="H1534" s="128"/>
      <c r="I1534" s="128"/>
      <c r="J1534" s="128"/>
    </row>
    <row r="1535" spans="8:10" ht="12.75">
      <c r="H1535" s="128"/>
      <c r="I1535" s="128"/>
      <c r="J1535" s="128"/>
    </row>
    <row r="1536" spans="8:10" ht="12.75">
      <c r="H1536" s="128"/>
      <c r="I1536" s="128"/>
      <c r="J1536" s="128"/>
    </row>
    <row r="1537" spans="8:10" ht="12.75">
      <c r="H1537" s="128"/>
      <c r="I1537" s="128"/>
      <c r="J1537" s="128"/>
    </row>
    <row r="1538" spans="8:10" ht="12.75">
      <c r="H1538" s="128"/>
      <c r="I1538" s="128"/>
      <c r="J1538" s="128"/>
    </row>
    <row r="1539" spans="8:10" ht="12.75">
      <c r="H1539" s="128"/>
      <c r="I1539" s="128"/>
      <c r="J1539" s="128"/>
    </row>
    <row r="1540" spans="8:10" ht="12.75">
      <c r="H1540" s="128"/>
      <c r="I1540" s="128"/>
      <c r="J1540" s="128"/>
    </row>
    <row r="1541" spans="8:10" ht="12.75">
      <c r="H1541" s="128"/>
      <c r="I1541" s="128"/>
      <c r="J1541" s="128"/>
    </row>
    <row r="1542" spans="8:10" ht="12.75">
      <c r="H1542" s="128"/>
      <c r="I1542" s="128"/>
      <c r="J1542" s="128"/>
    </row>
    <row r="1543" spans="8:10" ht="12.75">
      <c r="H1543" s="128"/>
      <c r="I1543" s="128"/>
      <c r="J1543" s="128"/>
    </row>
    <row r="1544" spans="8:10" ht="12.75">
      <c r="H1544" s="128"/>
      <c r="I1544" s="128"/>
      <c r="J1544" s="128"/>
    </row>
    <row r="1545" spans="8:10" ht="12.75">
      <c r="H1545" s="128"/>
      <c r="I1545" s="128"/>
      <c r="J1545" s="128"/>
    </row>
    <row r="1546" spans="8:10" ht="12.75">
      <c r="H1546" s="128"/>
      <c r="I1546" s="128"/>
      <c r="J1546" s="128"/>
    </row>
    <row r="1547" spans="8:10" ht="12.75">
      <c r="H1547" s="128"/>
      <c r="I1547" s="128"/>
      <c r="J1547" s="128"/>
    </row>
    <row r="1548" spans="8:10" ht="12.75">
      <c r="H1548" s="128"/>
      <c r="I1548" s="128"/>
      <c r="J1548" s="128"/>
    </row>
    <row r="1549" spans="8:10" ht="12.75">
      <c r="H1549" s="128"/>
      <c r="I1549" s="128"/>
      <c r="J1549" s="128"/>
    </row>
    <row r="1550" spans="8:10" ht="12.75">
      <c r="H1550" s="128"/>
      <c r="I1550" s="128"/>
      <c r="J1550" s="128"/>
    </row>
    <row r="1551" spans="8:10" ht="12.75">
      <c r="H1551" s="128"/>
      <c r="I1551" s="128"/>
      <c r="J1551" s="128"/>
    </row>
    <row r="1552" spans="8:10" ht="12.75">
      <c r="H1552" s="128"/>
      <c r="I1552" s="128"/>
      <c r="J1552" s="128"/>
    </row>
    <row r="1553" spans="8:10" ht="12.75">
      <c r="H1553" s="128"/>
      <c r="I1553" s="128"/>
      <c r="J1553" s="128"/>
    </row>
    <row r="1554" spans="8:10" ht="12.75">
      <c r="H1554" s="128"/>
      <c r="I1554" s="128"/>
      <c r="J1554" s="128"/>
    </row>
    <row r="1555" spans="8:10" ht="12.75">
      <c r="H1555" s="128"/>
      <c r="I1555" s="128"/>
      <c r="J1555" s="128"/>
    </row>
    <row r="1556" spans="8:10" ht="12.75">
      <c r="H1556" s="128"/>
      <c r="I1556" s="128"/>
      <c r="J1556" s="128"/>
    </row>
    <row r="1557" spans="8:10" ht="12.75">
      <c r="H1557" s="128"/>
      <c r="I1557" s="128"/>
      <c r="J1557" s="128"/>
    </row>
    <row r="1558" spans="8:10" ht="12.75">
      <c r="H1558" s="128"/>
      <c r="I1558" s="128"/>
      <c r="J1558" s="128"/>
    </row>
    <row r="1559" spans="8:10" ht="12.75">
      <c r="H1559" s="128"/>
      <c r="I1559" s="128"/>
      <c r="J1559" s="128"/>
    </row>
    <row r="1560" spans="8:10" ht="12.75">
      <c r="H1560" s="128"/>
      <c r="I1560" s="128"/>
      <c r="J1560" s="128"/>
    </row>
    <row r="1561" spans="8:10" ht="12.75">
      <c r="H1561" s="128"/>
      <c r="I1561" s="128"/>
      <c r="J1561" s="128"/>
    </row>
    <row r="1562" spans="8:10" ht="12.75">
      <c r="H1562" s="128"/>
      <c r="I1562" s="128"/>
      <c r="J1562" s="128"/>
    </row>
    <row r="1563" spans="8:10" ht="12.75">
      <c r="H1563" s="128"/>
      <c r="I1563" s="128"/>
      <c r="J1563" s="128"/>
    </row>
    <row r="1564" spans="8:10" ht="12.75">
      <c r="H1564" s="128"/>
      <c r="I1564" s="128"/>
      <c r="J1564" s="128"/>
    </row>
    <row r="1565" spans="8:10" ht="12.75">
      <c r="H1565" s="128"/>
      <c r="I1565" s="128"/>
      <c r="J1565" s="128"/>
    </row>
    <row r="1566" spans="8:10" ht="12.75">
      <c r="H1566" s="128"/>
      <c r="I1566" s="128"/>
      <c r="J1566" s="128"/>
    </row>
    <row r="1567" spans="8:10" ht="12.75">
      <c r="H1567" s="128"/>
      <c r="I1567" s="128"/>
      <c r="J1567" s="128"/>
    </row>
    <row r="1568" spans="8:10" ht="12.75">
      <c r="H1568" s="128"/>
      <c r="I1568" s="128"/>
      <c r="J1568" s="128"/>
    </row>
    <row r="1569" spans="8:10" ht="12.75">
      <c r="H1569" s="128"/>
      <c r="I1569" s="128"/>
      <c r="J1569" s="128"/>
    </row>
    <row r="1570" spans="8:10" ht="12.75">
      <c r="H1570" s="128"/>
      <c r="I1570" s="128"/>
      <c r="J1570" s="128"/>
    </row>
    <row r="1571" spans="8:10" ht="12.75">
      <c r="H1571" s="128"/>
      <c r="I1571" s="128"/>
      <c r="J1571" s="128"/>
    </row>
    <row r="1572" spans="8:10" ht="12.75">
      <c r="H1572" s="128"/>
      <c r="I1572" s="128"/>
      <c r="J1572" s="128"/>
    </row>
    <row r="1573" spans="8:10" ht="12.75">
      <c r="H1573" s="128"/>
      <c r="I1573" s="128"/>
      <c r="J1573" s="128"/>
    </row>
    <row r="1574" spans="8:10" ht="12.75">
      <c r="H1574" s="128"/>
      <c r="I1574" s="128"/>
      <c r="J1574" s="128"/>
    </row>
    <row r="1575" spans="8:10" ht="12.75">
      <c r="H1575" s="128"/>
      <c r="I1575" s="128"/>
      <c r="J1575" s="128"/>
    </row>
    <row r="1576" spans="8:10" ht="12.75">
      <c r="H1576" s="128"/>
      <c r="I1576" s="128"/>
      <c r="J1576" s="128"/>
    </row>
    <row r="1577" spans="8:10" ht="12.75">
      <c r="H1577" s="128"/>
      <c r="I1577" s="128"/>
      <c r="J1577" s="128"/>
    </row>
    <row r="1578" spans="8:10" ht="12.75">
      <c r="H1578" s="128"/>
      <c r="I1578" s="128"/>
      <c r="J1578" s="128"/>
    </row>
    <row r="1579" spans="8:10" ht="12.75">
      <c r="H1579" s="128"/>
      <c r="I1579" s="128"/>
      <c r="J1579" s="128"/>
    </row>
    <row r="1580" spans="8:10" ht="12.75">
      <c r="H1580" s="128"/>
      <c r="I1580" s="128"/>
      <c r="J1580" s="128"/>
    </row>
    <row r="1581" spans="8:10" ht="12.75">
      <c r="H1581" s="128"/>
      <c r="I1581" s="128"/>
      <c r="J1581" s="128"/>
    </row>
    <row r="1582" spans="8:10" ht="12.75">
      <c r="H1582" s="128"/>
      <c r="I1582" s="128"/>
      <c r="J1582" s="128"/>
    </row>
    <row r="1583" spans="8:10" ht="12.75">
      <c r="H1583" s="128"/>
      <c r="I1583" s="128"/>
      <c r="J1583" s="128"/>
    </row>
    <row r="1584" spans="8:10" ht="12.75">
      <c r="H1584" s="128"/>
      <c r="I1584" s="128"/>
      <c r="J1584" s="128"/>
    </row>
    <row r="1585" spans="8:10" ht="12.75">
      <c r="H1585" s="128"/>
      <c r="I1585" s="128"/>
      <c r="J1585" s="128"/>
    </row>
    <row r="1586" spans="8:10" ht="12.75">
      <c r="H1586" s="128"/>
      <c r="I1586" s="128"/>
      <c r="J1586" s="128"/>
    </row>
    <row r="1587" spans="8:10" ht="12.75">
      <c r="H1587" s="128"/>
      <c r="I1587" s="128"/>
      <c r="J1587" s="128"/>
    </row>
    <row r="1588" spans="8:10" ht="12.75">
      <c r="H1588" s="128"/>
      <c r="I1588" s="128"/>
      <c r="J1588" s="128"/>
    </row>
    <row r="1589" spans="8:10" ht="12.75">
      <c r="H1589" s="128"/>
      <c r="I1589" s="128"/>
      <c r="J1589" s="128"/>
    </row>
    <row r="1590" spans="8:10" ht="12.75">
      <c r="H1590" s="128"/>
      <c r="I1590" s="128"/>
      <c r="J1590" s="128"/>
    </row>
    <row r="1591" spans="8:10" ht="12.75">
      <c r="H1591" s="128"/>
      <c r="I1591" s="128"/>
      <c r="J1591" s="128"/>
    </row>
    <row r="1592" spans="8:10" ht="12.75">
      <c r="H1592" s="128"/>
      <c r="I1592" s="128"/>
      <c r="J1592" s="128"/>
    </row>
    <row r="1593" spans="8:10" ht="12.75">
      <c r="H1593" s="128"/>
      <c r="I1593" s="128"/>
      <c r="J1593" s="128"/>
    </row>
    <row r="1594" spans="8:10" ht="12.75">
      <c r="H1594" s="128"/>
      <c r="I1594" s="128"/>
      <c r="J1594" s="128"/>
    </row>
    <row r="1595" spans="8:10" ht="12.75">
      <c r="H1595" s="128"/>
      <c r="I1595" s="128"/>
      <c r="J1595" s="128"/>
    </row>
    <row r="1596" spans="8:10" ht="12.75">
      <c r="H1596" s="128"/>
      <c r="I1596" s="128"/>
      <c r="J1596" s="128"/>
    </row>
    <row r="1597" spans="8:10" ht="12.75">
      <c r="H1597" s="128"/>
      <c r="I1597" s="128"/>
      <c r="J1597" s="128"/>
    </row>
    <row r="1598" spans="8:10" ht="12.75">
      <c r="H1598" s="128"/>
      <c r="I1598" s="128"/>
      <c r="J1598" s="128"/>
    </row>
    <row r="1599" spans="8:10" ht="12.75">
      <c r="H1599" s="128"/>
      <c r="I1599" s="128"/>
      <c r="J1599" s="128"/>
    </row>
    <row r="1600" spans="8:10" ht="12.75">
      <c r="H1600" s="128"/>
      <c r="I1600" s="128"/>
      <c r="J1600" s="128"/>
    </row>
    <row r="1601" spans="8:10" ht="12.75">
      <c r="H1601" s="128"/>
      <c r="I1601" s="128"/>
      <c r="J1601" s="128"/>
    </row>
    <row r="1602" spans="8:10" ht="12.75">
      <c r="H1602" s="128"/>
      <c r="I1602" s="128"/>
      <c r="J1602" s="128"/>
    </row>
    <row r="1603" spans="8:10" ht="12.75">
      <c r="H1603" s="128"/>
      <c r="I1603" s="128"/>
      <c r="J1603" s="128"/>
    </row>
    <row r="1604" spans="8:10" ht="12.75">
      <c r="H1604" s="128"/>
      <c r="I1604" s="128"/>
      <c r="J1604" s="128"/>
    </row>
    <row r="1605" spans="8:10" ht="12.75">
      <c r="H1605" s="128"/>
      <c r="I1605" s="128"/>
      <c r="J1605" s="128"/>
    </row>
    <row r="1606" spans="8:10" ht="12.75">
      <c r="H1606" s="128"/>
      <c r="I1606" s="128"/>
      <c r="J1606" s="128"/>
    </row>
    <row r="1607" spans="8:10" ht="12.75">
      <c r="H1607" s="128"/>
      <c r="I1607" s="128"/>
      <c r="J1607" s="128"/>
    </row>
    <row r="1608" spans="8:10" ht="12.75">
      <c r="H1608" s="128"/>
      <c r="I1608" s="128"/>
      <c r="J1608" s="128"/>
    </row>
    <row r="1609" spans="8:10" ht="12.75">
      <c r="H1609" s="128"/>
      <c r="I1609" s="128"/>
      <c r="J1609" s="128"/>
    </row>
    <row r="1610" spans="8:10" ht="12.75">
      <c r="H1610" s="128"/>
      <c r="I1610" s="128"/>
      <c r="J1610" s="128"/>
    </row>
    <row r="1611" spans="8:10" ht="12.75">
      <c r="H1611" s="128"/>
      <c r="I1611" s="128"/>
      <c r="J1611" s="128"/>
    </row>
    <row r="1612" spans="8:10" ht="12.75">
      <c r="H1612" s="128"/>
      <c r="I1612" s="128"/>
      <c r="J1612" s="128"/>
    </row>
    <row r="1613" spans="8:10" ht="12.75">
      <c r="H1613" s="128"/>
      <c r="I1613" s="128"/>
      <c r="J1613" s="128"/>
    </row>
    <row r="1614" spans="8:10" ht="12.75">
      <c r="H1614" s="128"/>
      <c r="I1614" s="128"/>
      <c r="J1614" s="128"/>
    </row>
    <row r="1615" spans="8:10" ht="12.75">
      <c r="H1615" s="128"/>
      <c r="I1615" s="128"/>
      <c r="J1615" s="128"/>
    </row>
    <row r="1616" spans="8:10" ht="12.75">
      <c r="H1616" s="128"/>
      <c r="I1616" s="128"/>
      <c r="J1616" s="128"/>
    </row>
    <row r="1617" spans="8:10" ht="12.75">
      <c r="H1617" s="128"/>
      <c r="I1617" s="128"/>
      <c r="J1617" s="128"/>
    </row>
    <row r="1618" spans="8:10" ht="12.75">
      <c r="H1618" s="128"/>
      <c r="I1618" s="128"/>
      <c r="J1618" s="128"/>
    </row>
    <row r="1619" spans="8:10" ht="12.75">
      <c r="H1619" s="128"/>
      <c r="I1619" s="128"/>
      <c r="J1619" s="128"/>
    </row>
    <row r="1620" spans="8:10" ht="12.75">
      <c r="H1620" s="128"/>
      <c r="I1620" s="128"/>
      <c r="J1620" s="128"/>
    </row>
    <row r="1621" spans="8:10" ht="12.75">
      <c r="H1621" s="128"/>
      <c r="I1621" s="128"/>
      <c r="J1621" s="128"/>
    </row>
    <row r="1622" spans="8:10" ht="12.75">
      <c r="H1622" s="128"/>
      <c r="I1622" s="128"/>
      <c r="J1622" s="128"/>
    </row>
    <row r="1623" spans="8:10" ht="12.75">
      <c r="H1623" s="128"/>
      <c r="I1623" s="128"/>
      <c r="J1623" s="128"/>
    </row>
    <row r="1624" spans="8:10" ht="12.75">
      <c r="H1624" s="128"/>
      <c r="I1624" s="128"/>
      <c r="J1624" s="128"/>
    </row>
    <row r="1625" spans="8:10" ht="12.75">
      <c r="H1625" s="128"/>
      <c r="I1625" s="128"/>
      <c r="J1625" s="128"/>
    </row>
    <row r="1626" spans="8:10" ht="12.75">
      <c r="H1626" s="128"/>
      <c r="I1626" s="128"/>
      <c r="J1626" s="128"/>
    </row>
    <row r="1627" spans="8:10" ht="12.75">
      <c r="H1627" s="128"/>
      <c r="I1627" s="128"/>
      <c r="J1627" s="128"/>
    </row>
    <row r="1628" spans="8:10" ht="12.75">
      <c r="H1628" s="128"/>
      <c r="I1628" s="128"/>
      <c r="J1628" s="128"/>
    </row>
    <row r="1629" spans="8:10" ht="12.75">
      <c r="H1629" s="128"/>
      <c r="I1629" s="128"/>
      <c r="J1629" s="128"/>
    </row>
    <row r="1630" spans="8:10" ht="12.75">
      <c r="H1630" s="128"/>
      <c r="I1630" s="128"/>
      <c r="J1630" s="128"/>
    </row>
    <row r="1631" spans="8:10" ht="12.75">
      <c r="H1631" s="128"/>
      <c r="I1631" s="128"/>
      <c r="J1631" s="128"/>
    </row>
    <row r="1632" spans="8:10" ht="12.75">
      <c r="H1632" s="128"/>
      <c r="I1632" s="128"/>
      <c r="J1632" s="128"/>
    </row>
    <row r="1633" spans="8:10" ht="12.75">
      <c r="H1633" s="128"/>
      <c r="I1633" s="128"/>
      <c r="J1633" s="128"/>
    </row>
    <row r="1634" spans="8:10" ht="12.75">
      <c r="H1634" s="128"/>
      <c r="I1634" s="128"/>
      <c r="J1634" s="128"/>
    </row>
    <row r="1635" spans="8:10" ht="12.75">
      <c r="H1635" s="128"/>
      <c r="I1635" s="128"/>
      <c r="J1635" s="128"/>
    </row>
    <row r="1636" spans="8:10" ht="12.75">
      <c r="H1636" s="128"/>
      <c r="I1636" s="128"/>
      <c r="J1636" s="128"/>
    </row>
    <row r="1637" spans="8:10" ht="12.75">
      <c r="H1637" s="128"/>
      <c r="I1637" s="128"/>
      <c r="J1637" s="128"/>
    </row>
    <row r="1638" spans="8:10" ht="12.75">
      <c r="H1638" s="128"/>
      <c r="I1638" s="128"/>
      <c r="J1638" s="128"/>
    </row>
    <row r="1639" spans="8:10" ht="12.75">
      <c r="H1639" s="128"/>
      <c r="I1639" s="128"/>
      <c r="J1639" s="128"/>
    </row>
    <row r="1640" spans="8:10" ht="12.75">
      <c r="H1640" s="128"/>
      <c r="I1640" s="128"/>
      <c r="J1640" s="128"/>
    </row>
    <row r="1641" spans="8:10" ht="12.75">
      <c r="H1641" s="128"/>
      <c r="I1641" s="128"/>
      <c r="J1641" s="128"/>
    </row>
    <row r="1642" spans="8:10" ht="12.75">
      <c r="H1642" s="128"/>
      <c r="I1642" s="128"/>
      <c r="J1642" s="128"/>
    </row>
    <row r="1643" spans="8:10" ht="12.75">
      <c r="H1643" s="128"/>
      <c r="I1643" s="128"/>
      <c r="J1643" s="128"/>
    </row>
    <row r="1644" spans="8:10" ht="12.75">
      <c r="H1644" s="128"/>
      <c r="I1644" s="128"/>
      <c r="J1644" s="128"/>
    </row>
    <row r="1645" spans="8:10" ht="12.75">
      <c r="H1645" s="128"/>
      <c r="I1645" s="128"/>
      <c r="J1645" s="128"/>
    </row>
    <row r="1646" spans="8:10" ht="12.75">
      <c r="H1646" s="128"/>
      <c r="I1646" s="128"/>
      <c r="J1646" s="128"/>
    </row>
    <row r="1647" spans="8:10" ht="12.75">
      <c r="H1647" s="128"/>
      <c r="I1647" s="128"/>
      <c r="J1647" s="128"/>
    </row>
    <row r="1648" spans="8:10" ht="12.75">
      <c r="H1648" s="128"/>
      <c r="I1648" s="128"/>
      <c r="J1648" s="128"/>
    </row>
    <row r="1649" spans="8:10" ht="12.75">
      <c r="H1649" s="128"/>
      <c r="I1649" s="128"/>
      <c r="J1649" s="128"/>
    </row>
    <row r="1650" spans="8:10" ht="12.75">
      <c r="H1650" s="128"/>
      <c r="I1650" s="128"/>
      <c r="J1650" s="128"/>
    </row>
    <row r="1651" spans="8:10" ht="12.75">
      <c r="H1651" s="128"/>
      <c r="I1651" s="128"/>
      <c r="J1651" s="128"/>
    </row>
    <row r="1652" spans="8:10" ht="12.75">
      <c r="H1652" s="128"/>
      <c r="I1652" s="128"/>
      <c r="J1652" s="128"/>
    </row>
    <row r="1653" spans="8:10" ht="12.75">
      <c r="H1653" s="128"/>
      <c r="I1653" s="128"/>
      <c r="J1653" s="128"/>
    </row>
    <row r="1654" spans="8:10" ht="12.75">
      <c r="H1654" s="128"/>
      <c r="I1654" s="128"/>
      <c r="J1654" s="128"/>
    </row>
    <row r="1655" spans="8:10" ht="12.75">
      <c r="H1655" s="128"/>
      <c r="I1655" s="128"/>
      <c r="J1655" s="128"/>
    </row>
    <row r="1656" spans="8:10" ht="12.75">
      <c r="H1656" s="128"/>
      <c r="I1656" s="128"/>
      <c r="J1656" s="128"/>
    </row>
    <row r="1657" spans="8:10" ht="12.75">
      <c r="H1657" s="128"/>
      <c r="I1657" s="128"/>
      <c r="J1657" s="128"/>
    </row>
    <row r="1658" spans="8:10" ht="12.75">
      <c r="H1658" s="128"/>
      <c r="I1658" s="128"/>
      <c r="J1658" s="128"/>
    </row>
    <row r="1659" spans="8:10" ht="12.75">
      <c r="H1659" s="128"/>
      <c r="I1659" s="128"/>
      <c r="J1659" s="128"/>
    </row>
    <row r="1660" spans="8:10" ht="12.75">
      <c r="H1660" s="128"/>
      <c r="I1660" s="128"/>
      <c r="J1660" s="128"/>
    </row>
    <row r="1661" spans="8:10" ht="12.75">
      <c r="H1661" s="128"/>
      <c r="I1661" s="128"/>
      <c r="J1661" s="128"/>
    </row>
    <row r="1662" spans="8:10" ht="12.75">
      <c r="H1662" s="128"/>
      <c r="I1662" s="128"/>
      <c r="J1662" s="128"/>
    </row>
    <row r="1663" spans="8:10" ht="12.75">
      <c r="H1663" s="128"/>
      <c r="I1663" s="128"/>
      <c r="J1663" s="128"/>
    </row>
    <row r="1664" spans="8:10" ht="12.75">
      <c r="H1664" s="128"/>
      <c r="I1664" s="128"/>
      <c r="J1664" s="128"/>
    </row>
    <row r="1665" spans="8:10" ht="12.75">
      <c r="H1665" s="128"/>
      <c r="I1665" s="128"/>
      <c r="J1665" s="128"/>
    </row>
    <row r="1666" spans="8:10" ht="12.75">
      <c r="H1666" s="128"/>
      <c r="I1666" s="128"/>
      <c r="J1666" s="128"/>
    </row>
    <row r="1667" spans="8:10" ht="12.75">
      <c r="H1667" s="128"/>
      <c r="I1667" s="128"/>
      <c r="J1667" s="128"/>
    </row>
    <row r="1668" spans="8:10" ht="12.75">
      <c r="H1668" s="128"/>
      <c r="I1668" s="128"/>
      <c r="J1668" s="128"/>
    </row>
    <row r="1669" spans="8:10" ht="12.75">
      <c r="H1669" s="128"/>
      <c r="I1669" s="128"/>
      <c r="J1669" s="128"/>
    </row>
    <row r="1670" spans="8:10" ht="12.75">
      <c r="H1670" s="128"/>
      <c r="I1670" s="128"/>
      <c r="J1670" s="128"/>
    </row>
    <row r="1671" spans="8:10" ht="12.75">
      <c r="H1671" s="128"/>
      <c r="I1671" s="128"/>
      <c r="J1671" s="128"/>
    </row>
    <row r="1672" spans="8:10" ht="12.75">
      <c r="H1672" s="128"/>
      <c r="I1672" s="128"/>
      <c r="J1672" s="128"/>
    </row>
    <row r="1673" spans="8:10" ht="12.75">
      <c r="H1673" s="128"/>
      <c r="I1673" s="128"/>
      <c r="J1673" s="128"/>
    </row>
    <row r="1674" spans="8:10" ht="12.75">
      <c r="H1674" s="128"/>
      <c r="I1674" s="128"/>
      <c r="J1674" s="128"/>
    </row>
    <row r="1675" spans="8:10" ht="12.75">
      <c r="H1675" s="128"/>
      <c r="I1675" s="128"/>
      <c r="J1675" s="128"/>
    </row>
    <row r="1676" spans="8:10" ht="12.75">
      <c r="H1676" s="128"/>
      <c r="I1676" s="128"/>
      <c r="J1676" s="128"/>
    </row>
    <row r="1677" spans="8:10" ht="12.75">
      <c r="H1677" s="128"/>
      <c r="I1677" s="128"/>
      <c r="J1677" s="128"/>
    </row>
    <row r="1678" spans="8:10" ht="12.75">
      <c r="H1678" s="128"/>
      <c r="I1678" s="128"/>
      <c r="J1678" s="128"/>
    </row>
    <row r="1679" spans="8:10" ht="12.75">
      <c r="H1679" s="128"/>
      <c r="I1679" s="128"/>
      <c r="J1679" s="128"/>
    </row>
    <row r="1680" spans="8:10" ht="12.75">
      <c r="H1680" s="128"/>
      <c r="I1680" s="128"/>
      <c r="J1680" s="128"/>
    </row>
    <row r="1681" spans="8:10" ht="12.75">
      <c r="H1681" s="128"/>
      <c r="I1681" s="128"/>
      <c r="J1681" s="128"/>
    </row>
    <row r="1682" spans="8:10" ht="12.75">
      <c r="H1682" s="128"/>
      <c r="I1682" s="128"/>
      <c r="J1682" s="128"/>
    </row>
    <row r="1683" spans="8:10" ht="12.75">
      <c r="H1683" s="128"/>
      <c r="I1683" s="128"/>
      <c r="J1683" s="128"/>
    </row>
    <row r="1684" spans="8:10" ht="12.75">
      <c r="H1684" s="128"/>
      <c r="I1684" s="128"/>
      <c r="J1684" s="128"/>
    </row>
    <row r="1685" spans="8:10" ht="12.75">
      <c r="H1685" s="128"/>
      <c r="I1685" s="128"/>
      <c r="J1685" s="128"/>
    </row>
    <row r="1686" spans="8:10" ht="12.75">
      <c r="H1686" s="128"/>
      <c r="I1686" s="128"/>
      <c r="J1686" s="128"/>
    </row>
    <row r="1687" spans="8:10" ht="12.75">
      <c r="H1687" s="128"/>
      <c r="I1687" s="128"/>
      <c r="J1687" s="128"/>
    </row>
    <row r="1688" spans="8:10" ht="12.75">
      <c r="H1688" s="128"/>
      <c r="I1688" s="128"/>
      <c r="J1688" s="128"/>
    </row>
    <row r="1689" spans="8:10" ht="12.75">
      <c r="H1689" s="128"/>
      <c r="I1689" s="128"/>
      <c r="J1689" s="128"/>
    </row>
    <row r="1690" spans="8:10" ht="12.75">
      <c r="H1690" s="128"/>
      <c r="I1690" s="128"/>
      <c r="J1690" s="128"/>
    </row>
    <row r="1691" spans="8:10" ht="12.75">
      <c r="H1691" s="128"/>
      <c r="I1691" s="128"/>
      <c r="J1691" s="128"/>
    </row>
    <row r="1692" spans="8:10" ht="12.75">
      <c r="H1692" s="128"/>
      <c r="I1692" s="128"/>
      <c r="J1692" s="128"/>
    </row>
    <row r="1693" spans="8:10" ht="12.75">
      <c r="H1693" s="128"/>
      <c r="I1693" s="128"/>
      <c r="J1693" s="128"/>
    </row>
    <row r="1694" spans="8:10" ht="12.75">
      <c r="H1694" s="128"/>
      <c r="I1694" s="128"/>
      <c r="J1694" s="128"/>
    </row>
    <row r="1695" spans="8:10" ht="12.75">
      <c r="H1695" s="128"/>
      <c r="I1695" s="128"/>
      <c r="J1695" s="128"/>
    </row>
    <row r="1696" spans="8:10" ht="12.75">
      <c r="H1696" s="128"/>
      <c r="I1696" s="128"/>
      <c r="J1696" s="128"/>
    </row>
    <row r="1697" spans="8:10" ht="12.75">
      <c r="H1697" s="128"/>
      <c r="I1697" s="128"/>
      <c r="J1697" s="128"/>
    </row>
    <row r="1698" spans="8:10" ht="12.75">
      <c r="H1698" s="128"/>
      <c r="I1698" s="128"/>
      <c r="J1698" s="128"/>
    </row>
    <row r="1699" spans="8:10" ht="12.75">
      <c r="H1699" s="128"/>
      <c r="I1699" s="128"/>
      <c r="J1699" s="128"/>
    </row>
    <row r="1700" spans="8:10" ht="12.75">
      <c r="H1700" s="128"/>
      <c r="I1700" s="128"/>
      <c r="J1700" s="128"/>
    </row>
    <row r="1701" spans="8:10" ht="12.75">
      <c r="H1701" s="128"/>
      <c r="I1701" s="128"/>
      <c r="J1701" s="128"/>
    </row>
    <row r="1702" spans="8:10" ht="12.75">
      <c r="H1702" s="128"/>
      <c r="I1702" s="128"/>
      <c r="J1702" s="128"/>
    </row>
    <row r="1703" spans="8:10" ht="12.75">
      <c r="H1703" s="128"/>
      <c r="I1703" s="128"/>
      <c r="J1703" s="128"/>
    </row>
    <row r="1704" spans="8:10" ht="12.75">
      <c r="H1704" s="128"/>
      <c r="I1704" s="128"/>
      <c r="J1704" s="128"/>
    </row>
    <row r="1705" spans="8:10" ht="12.75">
      <c r="H1705" s="128"/>
      <c r="I1705" s="128"/>
      <c r="J1705" s="128"/>
    </row>
    <row r="1706" spans="8:10" ht="12.75">
      <c r="H1706" s="128"/>
      <c r="I1706" s="128"/>
      <c r="J1706" s="128"/>
    </row>
    <row r="1707" spans="8:10" ht="12.75">
      <c r="H1707" s="128"/>
      <c r="I1707" s="128"/>
      <c r="J1707" s="128"/>
    </row>
    <row r="1708" spans="8:10" ht="12.75">
      <c r="H1708" s="128"/>
      <c r="I1708" s="128"/>
      <c r="J1708" s="128"/>
    </row>
    <row r="1709" spans="8:10" ht="12.75">
      <c r="H1709" s="128"/>
      <c r="I1709" s="128"/>
      <c r="J1709" s="128"/>
    </row>
    <row r="1710" spans="8:10" ht="12.75">
      <c r="H1710" s="128"/>
      <c r="I1710" s="128"/>
      <c r="J1710" s="128"/>
    </row>
    <row r="1711" spans="8:10" ht="12.75">
      <c r="H1711" s="128"/>
      <c r="I1711" s="128"/>
      <c r="J1711" s="128"/>
    </row>
    <row r="1712" spans="8:10" ht="12.75">
      <c r="H1712" s="128"/>
      <c r="I1712" s="128"/>
      <c r="J1712" s="128"/>
    </row>
    <row r="1713" spans="8:10" ht="12.75">
      <c r="H1713" s="128"/>
      <c r="I1713" s="128"/>
      <c r="J1713" s="128"/>
    </row>
    <row r="1714" spans="8:10" ht="12.75">
      <c r="H1714" s="128"/>
      <c r="I1714" s="128"/>
      <c r="J1714" s="128"/>
    </row>
    <row r="1715" spans="8:10" ht="12.75">
      <c r="H1715" s="128"/>
      <c r="I1715" s="128"/>
      <c r="J1715" s="128"/>
    </row>
    <row r="1716" spans="8:10" ht="12.75">
      <c r="H1716" s="128"/>
      <c r="I1716" s="128"/>
      <c r="J1716" s="128"/>
    </row>
    <row r="1717" spans="8:10" ht="12.75">
      <c r="H1717" s="128"/>
      <c r="I1717" s="128"/>
      <c r="J1717" s="128"/>
    </row>
    <row r="1718" spans="8:10" ht="12.75">
      <c r="H1718" s="128"/>
      <c r="I1718" s="128"/>
      <c r="J1718" s="128"/>
    </row>
    <row r="1719" spans="8:10" ht="12.75">
      <c r="H1719" s="128"/>
      <c r="I1719" s="128"/>
      <c r="J1719" s="128"/>
    </row>
    <row r="1720" spans="8:10" ht="12.75">
      <c r="H1720" s="128"/>
      <c r="I1720" s="128"/>
      <c r="J1720" s="128"/>
    </row>
    <row r="1721" spans="8:10" ht="12.75">
      <c r="H1721" s="128"/>
      <c r="I1721" s="128"/>
      <c r="J1721" s="128"/>
    </row>
    <row r="1722" spans="8:10" ht="12.75">
      <c r="H1722" s="128"/>
      <c r="I1722" s="128"/>
      <c r="J1722" s="128"/>
    </row>
    <row r="1723" spans="8:10" ht="12.75">
      <c r="H1723" s="128"/>
      <c r="I1723" s="128"/>
      <c r="J1723" s="128"/>
    </row>
    <row r="1724" spans="8:10" ht="12.75">
      <c r="H1724" s="128"/>
      <c r="I1724" s="128"/>
      <c r="J1724" s="128"/>
    </row>
    <row r="1725" spans="8:10" ht="12.75">
      <c r="H1725" s="128"/>
      <c r="I1725" s="128"/>
      <c r="J1725" s="128"/>
    </row>
    <row r="1726" spans="8:10" ht="12.75">
      <c r="H1726" s="128"/>
      <c r="I1726" s="128"/>
      <c r="J1726" s="128"/>
    </row>
    <row r="1727" spans="8:10" ht="12.75">
      <c r="H1727" s="128"/>
      <c r="I1727" s="128"/>
      <c r="J1727" s="128"/>
    </row>
    <row r="1728" spans="8:10" ht="12.75">
      <c r="H1728" s="128"/>
      <c r="I1728" s="128"/>
      <c r="J1728" s="128"/>
    </row>
    <row r="1729" spans="8:10" ht="12.75">
      <c r="H1729" s="128"/>
      <c r="I1729" s="128"/>
      <c r="J1729" s="128"/>
    </row>
    <row r="1730" spans="8:10" ht="12.75">
      <c r="H1730" s="128"/>
      <c r="I1730" s="128"/>
      <c r="J1730" s="128"/>
    </row>
    <row r="1731" spans="8:10" ht="12.75">
      <c r="H1731" s="128"/>
      <c r="I1731" s="128"/>
      <c r="J1731" s="128"/>
    </row>
    <row r="1732" spans="8:10" ht="12.75">
      <c r="H1732" s="128"/>
      <c r="I1732" s="128"/>
      <c r="J1732" s="128"/>
    </row>
    <row r="1733" spans="8:10" ht="12.75">
      <c r="H1733" s="128"/>
      <c r="I1733" s="128"/>
      <c r="J1733" s="128"/>
    </row>
    <row r="1734" spans="8:10" ht="12.75">
      <c r="H1734" s="128"/>
      <c r="I1734" s="128"/>
      <c r="J1734" s="128"/>
    </row>
    <row r="1735" spans="8:10" ht="12.75">
      <c r="H1735" s="128"/>
      <c r="I1735" s="128"/>
      <c r="J1735" s="128"/>
    </row>
    <row r="1736" spans="8:10" ht="12.75">
      <c r="H1736" s="128"/>
      <c r="I1736" s="128"/>
      <c r="J1736" s="128"/>
    </row>
    <row r="1737" spans="8:10" ht="12.75">
      <c r="H1737" s="128"/>
      <c r="I1737" s="128"/>
      <c r="J1737" s="128"/>
    </row>
    <row r="1738" spans="8:10" ht="12.75">
      <c r="H1738" s="128"/>
      <c r="I1738" s="128"/>
      <c r="J1738" s="128"/>
    </row>
    <row r="1739" spans="8:10" ht="12.75">
      <c r="H1739" s="128"/>
      <c r="I1739" s="128"/>
      <c r="J1739" s="128"/>
    </row>
    <row r="1740" spans="8:10" ht="12.75">
      <c r="H1740" s="128"/>
      <c r="I1740" s="128"/>
      <c r="J1740" s="128"/>
    </row>
    <row r="1741" spans="8:10" ht="12.75">
      <c r="H1741" s="128"/>
      <c r="I1741" s="128"/>
      <c r="J1741" s="128"/>
    </row>
    <row r="1742" spans="8:10" ht="12.75">
      <c r="H1742" s="128"/>
      <c r="I1742" s="128"/>
      <c r="J1742" s="128"/>
    </row>
    <row r="1743" spans="8:10" ht="12.75">
      <c r="H1743" s="128"/>
      <c r="I1743" s="128"/>
      <c r="J1743" s="128"/>
    </row>
    <row r="1744" spans="8:10" ht="12.75">
      <c r="H1744" s="128"/>
      <c r="I1744" s="128"/>
      <c r="J1744" s="128"/>
    </row>
    <row r="1745" spans="8:10" ht="12.75">
      <c r="H1745" s="128"/>
      <c r="I1745" s="128"/>
      <c r="J1745" s="128"/>
    </row>
    <row r="1746" spans="8:10" ht="12.75">
      <c r="H1746" s="128"/>
      <c r="I1746" s="128"/>
      <c r="J1746" s="128"/>
    </row>
    <row r="1747" spans="8:10" ht="12.75">
      <c r="H1747" s="128"/>
      <c r="I1747" s="128"/>
      <c r="J1747" s="128"/>
    </row>
    <row r="1748" spans="8:10" ht="12.75">
      <c r="H1748" s="128"/>
      <c r="I1748" s="128"/>
      <c r="J1748" s="128"/>
    </row>
    <row r="1749" spans="8:10" ht="12.75">
      <c r="H1749" s="128"/>
      <c r="I1749" s="128"/>
      <c r="J1749" s="128"/>
    </row>
    <row r="1750" spans="8:10" ht="12.75">
      <c r="H1750" s="128"/>
      <c r="I1750" s="128"/>
      <c r="J1750" s="128"/>
    </row>
    <row r="1751" spans="8:10" ht="12.75">
      <c r="H1751" s="128"/>
      <c r="I1751" s="128"/>
      <c r="J1751" s="128"/>
    </row>
    <row r="1752" spans="8:10" ht="12.75">
      <c r="H1752" s="128"/>
      <c r="I1752" s="128"/>
      <c r="J1752" s="128"/>
    </row>
    <row r="1753" spans="8:10" ht="12.75">
      <c r="H1753" s="128"/>
      <c r="I1753" s="128"/>
      <c r="J1753" s="128"/>
    </row>
    <row r="1754" spans="8:10" ht="12.75">
      <c r="H1754" s="128"/>
      <c r="I1754" s="128"/>
      <c r="J1754" s="128"/>
    </row>
    <row r="1755" spans="8:10" ht="12.75">
      <c r="H1755" s="128"/>
      <c r="I1755" s="128"/>
      <c r="J1755" s="128"/>
    </row>
    <row r="1756" spans="8:10" ht="12.75">
      <c r="H1756" s="128"/>
      <c r="I1756" s="128"/>
      <c r="J1756" s="128"/>
    </row>
    <row r="1757" spans="8:10" ht="12.75">
      <c r="H1757" s="128"/>
      <c r="I1757" s="128"/>
      <c r="J1757" s="128"/>
    </row>
    <row r="1758" spans="8:10" ht="12.75">
      <c r="H1758" s="128"/>
      <c r="I1758" s="128"/>
      <c r="J1758" s="128"/>
    </row>
    <row r="1759" spans="8:10" ht="12.75">
      <c r="H1759" s="128"/>
      <c r="I1759" s="128"/>
      <c r="J1759" s="128"/>
    </row>
    <row r="1760" spans="8:10" ht="12.75">
      <c r="H1760" s="128"/>
      <c r="I1760" s="128"/>
      <c r="J1760" s="128"/>
    </row>
    <row r="1761" spans="8:10" ht="12.75">
      <c r="H1761" s="128"/>
      <c r="I1761" s="128"/>
      <c r="J1761" s="128"/>
    </row>
    <row r="1762" spans="8:10" ht="12.75">
      <c r="H1762" s="128"/>
      <c r="I1762" s="128"/>
      <c r="J1762" s="128"/>
    </row>
    <row r="1763" spans="8:10" ht="12.75">
      <c r="H1763" s="128"/>
      <c r="I1763" s="128"/>
      <c r="J1763" s="128"/>
    </row>
    <row r="1764" spans="8:10" ht="12.75">
      <c r="H1764" s="128"/>
      <c r="I1764" s="128"/>
      <c r="J1764" s="128"/>
    </row>
    <row r="1765" spans="8:10" ht="12.75">
      <c r="H1765" s="128"/>
      <c r="I1765" s="128"/>
      <c r="J1765" s="128"/>
    </row>
    <row r="1766" spans="8:10" ht="12.75">
      <c r="H1766" s="128"/>
      <c r="I1766" s="128"/>
      <c r="J1766" s="128"/>
    </row>
    <row r="1767" spans="8:10" ht="12.75">
      <c r="H1767" s="128"/>
      <c r="I1767" s="128"/>
      <c r="J1767" s="128"/>
    </row>
    <row r="1768" spans="8:10" ht="12.75">
      <c r="H1768" s="128"/>
      <c r="I1768" s="128"/>
      <c r="J1768" s="128"/>
    </row>
    <row r="1769" spans="8:10" ht="12.75">
      <c r="H1769" s="128"/>
      <c r="I1769" s="128"/>
      <c r="J1769" s="128"/>
    </row>
    <row r="1770" spans="8:10" ht="12.75">
      <c r="H1770" s="128"/>
      <c r="I1770" s="128"/>
      <c r="J1770" s="128"/>
    </row>
    <row r="1771" spans="8:10" ht="12.75">
      <c r="H1771" s="128"/>
      <c r="I1771" s="128"/>
      <c r="J1771" s="128"/>
    </row>
    <row r="1772" spans="8:10" ht="12.75">
      <c r="H1772" s="128"/>
      <c r="I1772" s="128"/>
      <c r="J1772" s="128"/>
    </row>
    <row r="1773" spans="8:10" ht="12.75">
      <c r="H1773" s="128"/>
      <c r="I1773" s="128"/>
      <c r="J1773" s="128"/>
    </row>
    <row r="1774" spans="8:10" ht="12.75">
      <c r="H1774" s="128"/>
      <c r="I1774" s="128"/>
      <c r="J1774" s="128"/>
    </row>
    <row r="1775" spans="8:10" ht="12.75">
      <c r="H1775" s="128"/>
      <c r="I1775" s="128"/>
      <c r="J1775" s="128"/>
    </row>
    <row r="1776" spans="8:10" ht="12.75">
      <c r="H1776" s="128"/>
      <c r="I1776" s="128"/>
      <c r="J1776" s="128"/>
    </row>
    <row r="1777" spans="8:10" ht="12.75">
      <c r="H1777" s="128"/>
      <c r="I1777" s="128"/>
      <c r="J1777" s="128"/>
    </row>
    <row r="1778" spans="8:10" ht="12.75">
      <c r="H1778" s="128"/>
      <c r="I1778" s="128"/>
      <c r="J1778" s="128"/>
    </row>
    <row r="1779" spans="8:10" ht="12.75">
      <c r="H1779" s="128"/>
      <c r="I1779" s="128"/>
      <c r="J1779" s="128"/>
    </row>
    <row r="1780" spans="8:10" ht="12.75">
      <c r="H1780" s="128"/>
      <c r="I1780" s="128"/>
      <c r="J1780" s="128"/>
    </row>
    <row r="1781" spans="8:10" ht="12.75">
      <c r="H1781" s="128"/>
      <c r="I1781" s="128"/>
      <c r="J1781" s="128"/>
    </row>
    <row r="1782" spans="8:10" ht="12.75">
      <c r="H1782" s="128"/>
      <c r="I1782" s="128"/>
      <c r="J1782" s="128"/>
    </row>
    <row r="1783" spans="8:10" ht="12.75">
      <c r="H1783" s="128"/>
      <c r="I1783" s="128"/>
      <c r="J1783" s="128"/>
    </row>
    <row r="1784" spans="8:10" ht="12.75">
      <c r="H1784" s="128"/>
      <c r="I1784" s="128"/>
      <c r="J1784" s="128"/>
    </row>
    <row r="1785" spans="8:10" ht="12.75">
      <c r="H1785" s="128"/>
      <c r="I1785" s="128"/>
      <c r="J1785" s="128"/>
    </row>
    <row r="1786" spans="8:10" ht="12.75">
      <c r="H1786" s="128"/>
      <c r="I1786" s="128"/>
      <c r="J1786" s="128"/>
    </row>
    <row r="1787" spans="8:10" ht="12.75">
      <c r="H1787" s="128"/>
      <c r="I1787" s="128"/>
      <c r="J1787" s="128"/>
    </row>
    <row r="1788" spans="8:10" ht="12.75">
      <c r="H1788" s="128"/>
      <c r="I1788" s="128"/>
      <c r="J1788" s="128"/>
    </row>
    <row r="1789" spans="8:10" ht="12.75">
      <c r="H1789" s="128"/>
      <c r="I1789" s="128"/>
      <c r="J1789" s="128"/>
    </row>
    <row r="1790" spans="8:10" ht="12.75">
      <c r="H1790" s="128"/>
      <c r="I1790" s="128"/>
      <c r="J1790" s="128"/>
    </row>
    <row r="1791" spans="8:10" ht="12.75">
      <c r="H1791" s="128"/>
      <c r="I1791" s="128"/>
      <c r="J1791" s="128"/>
    </row>
    <row r="1792" spans="8:10" ht="12.75">
      <c r="H1792" s="128"/>
      <c r="I1792" s="128"/>
      <c r="J1792" s="128"/>
    </row>
    <row r="1793" spans="8:10" ht="12.75">
      <c r="H1793" s="128"/>
      <c r="I1793" s="128"/>
      <c r="J1793" s="128"/>
    </row>
    <row r="1794" spans="8:10" ht="12.75">
      <c r="H1794" s="128"/>
      <c r="I1794" s="128"/>
      <c r="J1794" s="128"/>
    </row>
    <row r="1795" spans="8:10" ht="12.75">
      <c r="H1795" s="128"/>
      <c r="I1795" s="128"/>
      <c r="J1795" s="128"/>
    </row>
    <row r="1796" spans="8:10" ht="12.75">
      <c r="H1796" s="128"/>
      <c r="I1796" s="128"/>
      <c r="J1796" s="128"/>
    </row>
    <row r="1797" spans="8:10" ht="12.75">
      <c r="H1797" s="128"/>
      <c r="I1797" s="128"/>
      <c r="J1797" s="128"/>
    </row>
    <row r="1798" spans="8:10" ht="12.75">
      <c r="H1798" s="128"/>
      <c r="I1798" s="128"/>
      <c r="J1798" s="128"/>
    </row>
    <row r="1799" spans="8:10" ht="12.75">
      <c r="H1799" s="128"/>
      <c r="I1799" s="128"/>
      <c r="J1799" s="128"/>
    </row>
    <row r="1800" spans="8:10" ht="12.75">
      <c r="H1800" s="128"/>
      <c r="I1800" s="128"/>
      <c r="J1800" s="128"/>
    </row>
    <row r="1801" spans="8:10" ht="12.75">
      <c r="H1801" s="128"/>
      <c r="I1801" s="128"/>
      <c r="J1801" s="128"/>
    </row>
    <row r="1802" spans="8:10" ht="12.75">
      <c r="H1802" s="128"/>
      <c r="I1802" s="128"/>
      <c r="J1802" s="128"/>
    </row>
    <row r="1803" spans="8:10" ht="12.75">
      <c r="H1803" s="128"/>
      <c r="I1803" s="128"/>
      <c r="J1803" s="128"/>
    </row>
    <row r="1804" spans="8:10" ht="12.75">
      <c r="H1804" s="128"/>
      <c r="I1804" s="128"/>
      <c r="J1804" s="128"/>
    </row>
    <row r="1805" spans="8:10" ht="12.75">
      <c r="H1805" s="128"/>
      <c r="I1805" s="128"/>
      <c r="J1805" s="128"/>
    </row>
    <row r="1806" spans="8:10" ht="12.75">
      <c r="H1806" s="128"/>
      <c r="I1806" s="128"/>
      <c r="J1806" s="128"/>
    </row>
    <row r="1807" spans="8:10" ht="12.75">
      <c r="H1807" s="128"/>
      <c r="I1807" s="128"/>
      <c r="J1807" s="128"/>
    </row>
    <row r="1808" spans="8:10" ht="12.75">
      <c r="H1808" s="128"/>
      <c r="I1808" s="128"/>
      <c r="J1808" s="128"/>
    </row>
    <row r="1809" spans="8:10" ht="12.75">
      <c r="H1809" s="128"/>
      <c r="I1809" s="128"/>
      <c r="J1809" s="128"/>
    </row>
    <row r="1810" spans="8:10" ht="12.75">
      <c r="H1810" s="128"/>
      <c r="I1810" s="128"/>
      <c r="J1810" s="128"/>
    </row>
    <row r="1811" spans="8:10" ht="12.75">
      <c r="H1811" s="128"/>
      <c r="I1811" s="128"/>
      <c r="J1811" s="128"/>
    </row>
    <row r="1812" spans="8:10" ht="12.75">
      <c r="H1812" s="128"/>
      <c r="I1812" s="128"/>
      <c r="J1812" s="128"/>
    </row>
    <row r="1813" spans="8:10" ht="12.75">
      <c r="H1813" s="128"/>
      <c r="I1813" s="128"/>
      <c r="J1813" s="128"/>
    </row>
    <row r="1814" spans="8:10" ht="12.75">
      <c r="H1814" s="128"/>
      <c r="I1814" s="128"/>
      <c r="J1814" s="128"/>
    </row>
    <row r="1815" spans="8:10" ht="12.75">
      <c r="H1815" s="128"/>
      <c r="I1815" s="128"/>
      <c r="J1815" s="128"/>
    </row>
    <row r="1816" spans="8:10" ht="12.75">
      <c r="H1816" s="128"/>
      <c r="I1816" s="128"/>
      <c r="J1816" s="128"/>
    </row>
    <row r="1817" spans="8:10" ht="12.75">
      <c r="H1817" s="128"/>
      <c r="I1817" s="128"/>
      <c r="J1817" s="128"/>
    </row>
    <row r="1818" spans="8:10" ht="12.75">
      <c r="H1818" s="128"/>
      <c r="I1818" s="128"/>
      <c r="J1818" s="128"/>
    </row>
    <row r="1819" spans="8:10" ht="12.75">
      <c r="H1819" s="128"/>
      <c r="I1819" s="128"/>
      <c r="J1819" s="128"/>
    </row>
    <row r="1820" spans="8:10" ht="12.75">
      <c r="H1820" s="128"/>
      <c r="I1820" s="128"/>
      <c r="J1820" s="128"/>
    </row>
    <row r="1821" spans="8:10" ht="12.75">
      <c r="H1821" s="128"/>
      <c r="I1821" s="128"/>
      <c r="J1821" s="128"/>
    </row>
    <row r="1822" spans="8:10" ht="12.75">
      <c r="H1822" s="128"/>
      <c r="I1822" s="128"/>
      <c r="J1822" s="128"/>
    </row>
    <row r="1823" spans="8:10" ht="12.75">
      <c r="H1823" s="128"/>
      <c r="I1823" s="128"/>
      <c r="J1823" s="128"/>
    </row>
    <row r="1824" spans="8:10" ht="12.75">
      <c r="H1824" s="128"/>
      <c r="I1824" s="128"/>
      <c r="J1824" s="128"/>
    </row>
    <row r="1825" spans="8:10" ht="12.75">
      <c r="H1825" s="128"/>
      <c r="I1825" s="128"/>
      <c r="J1825" s="128"/>
    </row>
    <row r="1826" spans="8:10" ht="12.75">
      <c r="H1826" s="128"/>
      <c r="I1826" s="128"/>
      <c r="J1826" s="128"/>
    </row>
    <row r="1827" spans="8:10" ht="12.75">
      <c r="H1827" s="128"/>
      <c r="I1827" s="128"/>
      <c r="J1827" s="128"/>
    </row>
    <row r="1828" spans="8:10" ht="12.75">
      <c r="H1828" s="128"/>
      <c r="I1828" s="128"/>
      <c r="J1828" s="128"/>
    </row>
    <row r="1829" spans="8:10" ht="12.75">
      <c r="H1829" s="128"/>
      <c r="I1829" s="128"/>
      <c r="J1829" s="128"/>
    </row>
    <row r="1830" spans="8:10" ht="12.75">
      <c r="H1830" s="128"/>
      <c r="I1830" s="128"/>
      <c r="J1830" s="128"/>
    </row>
    <row r="1831" spans="8:10" ht="12.75">
      <c r="H1831" s="128"/>
      <c r="I1831" s="128"/>
      <c r="J1831" s="128"/>
    </row>
    <row r="1832" spans="8:10" ht="12.75">
      <c r="H1832" s="128"/>
      <c r="I1832" s="128"/>
      <c r="J1832" s="128"/>
    </row>
    <row r="1833" spans="8:10" ht="12.75">
      <c r="H1833" s="128"/>
      <c r="I1833" s="128"/>
      <c r="J1833" s="128"/>
    </row>
    <row r="1834" spans="8:10" ht="12.75">
      <c r="H1834" s="128"/>
      <c r="I1834" s="128"/>
      <c r="J1834" s="128"/>
    </row>
    <row r="1835" spans="8:10" ht="12.75">
      <c r="H1835" s="128"/>
      <c r="I1835" s="128"/>
      <c r="J1835" s="128"/>
    </row>
    <row r="1836" spans="8:10" ht="12.75">
      <c r="H1836" s="128"/>
      <c r="I1836" s="128"/>
      <c r="J1836" s="128"/>
    </row>
    <row r="1837" spans="8:10" ht="12.75">
      <c r="H1837" s="128"/>
      <c r="I1837" s="128"/>
      <c r="J1837" s="128"/>
    </row>
    <row r="1838" spans="8:10" ht="12.75">
      <c r="H1838" s="128"/>
      <c r="I1838" s="128"/>
      <c r="J1838" s="128"/>
    </row>
    <row r="1839" spans="8:10" ht="12.75">
      <c r="H1839" s="128"/>
      <c r="I1839" s="128"/>
      <c r="J1839" s="128"/>
    </row>
    <row r="1840" spans="8:10" ht="12.75">
      <c r="H1840" s="128"/>
      <c r="I1840" s="128"/>
      <c r="J1840" s="128"/>
    </row>
    <row r="1841" spans="8:10" ht="12.75">
      <c r="H1841" s="128"/>
      <c r="I1841" s="128"/>
      <c r="J1841" s="128"/>
    </row>
    <row r="1842" spans="8:10" ht="12.75">
      <c r="H1842" s="128"/>
      <c r="I1842" s="128"/>
      <c r="J1842" s="128"/>
    </row>
    <row r="1843" spans="8:10" ht="12.75">
      <c r="H1843" s="128"/>
      <c r="I1843" s="128"/>
      <c r="J1843" s="128"/>
    </row>
    <row r="1844" spans="8:10" ht="12.75">
      <c r="H1844" s="128"/>
      <c r="I1844" s="128"/>
      <c r="J1844" s="128"/>
    </row>
    <row r="1845" spans="8:10" ht="12.75">
      <c r="H1845" s="128"/>
      <c r="I1845" s="128"/>
      <c r="J1845" s="128"/>
    </row>
    <row r="1846" spans="8:10" ht="12.75">
      <c r="H1846" s="128"/>
      <c r="I1846" s="128"/>
      <c r="J1846" s="128"/>
    </row>
    <row r="1847" spans="8:10" ht="12.75">
      <c r="H1847" s="128"/>
      <c r="I1847" s="128"/>
      <c r="J1847" s="128"/>
    </row>
    <row r="1848" spans="8:10" ht="12.75">
      <c r="H1848" s="128"/>
      <c r="I1848" s="128"/>
      <c r="J1848" s="128"/>
    </row>
    <row r="1849" spans="8:10" ht="12.75">
      <c r="H1849" s="128"/>
      <c r="I1849" s="128"/>
      <c r="J1849" s="128"/>
    </row>
    <row r="1850" spans="8:10" ht="12.75">
      <c r="H1850" s="128"/>
      <c r="I1850" s="128"/>
      <c r="J1850" s="128"/>
    </row>
    <row r="1851" spans="8:10" ht="12.75">
      <c r="H1851" s="128"/>
      <c r="I1851" s="128"/>
      <c r="J1851" s="128"/>
    </row>
    <row r="1852" spans="8:10" ht="12.75">
      <c r="H1852" s="128"/>
      <c r="I1852" s="128"/>
      <c r="J1852" s="128"/>
    </row>
    <row r="1853" spans="8:10" ht="12.75">
      <c r="H1853" s="128"/>
      <c r="I1853" s="128"/>
      <c r="J1853" s="128"/>
    </row>
    <row r="1854" spans="8:10" ht="12.75">
      <c r="H1854" s="128"/>
      <c r="I1854" s="128"/>
      <c r="J1854" s="128"/>
    </row>
    <row r="1855" spans="8:10" ht="12.75">
      <c r="H1855" s="128"/>
      <c r="I1855" s="128"/>
      <c r="J1855" s="128"/>
    </row>
    <row r="1856" spans="8:10" ht="12.75">
      <c r="H1856" s="128"/>
      <c r="I1856" s="128"/>
      <c r="J1856" s="128"/>
    </row>
    <row r="1857" spans="8:10" ht="12.75">
      <c r="H1857" s="128"/>
      <c r="I1857" s="128"/>
      <c r="J1857" s="128"/>
    </row>
    <row r="1858" spans="8:10" ht="12.75">
      <c r="H1858" s="128"/>
      <c r="I1858" s="128"/>
      <c r="J1858" s="128"/>
    </row>
    <row r="1859" spans="8:10" ht="12.75">
      <c r="H1859" s="128"/>
      <c r="I1859" s="128"/>
      <c r="J1859" s="128"/>
    </row>
    <row r="1860" spans="8:10" ht="12.75">
      <c r="H1860" s="128"/>
      <c r="I1860" s="128"/>
      <c r="J1860" s="128"/>
    </row>
    <row r="1861" spans="8:10" ht="12.75">
      <c r="H1861" s="128"/>
      <c r="I1861" s="128"/>
      <c r="J1861" s="128"/>
    </row>
    <row r="1862" spans="8:10" ht="12.75">
      <c r="H1862" s="128"/>
      <c r="I1862" s="128"/>
      <c r="J1862" s="128"/>
    </row>
    <row r="1863" spans="8:10" ht="12.75">
      <c r="H1863" s="128"/>
      <c r="I1863" s="128"/>
      <c r="J1863" s="128"/>
    </row>
    <row r="1864" spans="8:10" ht="12.75">
      <c r="H1864" s="128"/>
      <c r="I1864" s="128"/>
      <c r="J1864" s="128"/>
    </row>
    <row r="1865" spans="8:10" ht="12.75">
      <c r="H1865" s="128"/>
      <c r="I1865" s="128"/>
      <c r="J1865" s="128"/>
    </row>
    <row r="1866" spans="8:10" ht="12.75">
      <c r="H1866" s="128"/>
      <c r="I1866" s="128"/>
      <c r="J1866" s="128"/>
    </row>
    <row r="1867" spans="8:10" ht="12.75">
      <c r="H1867" s="128"/>
      <c r="I1867" s="128"/>
      <c r="J1867" s="128"/>
    </row>
    <row r="1868" spans="8:10" ht="12.75">
      <c r="H1868" s="128"/>
      <c r="I1868" s="128"/>
      <c r="J1868" s="128"/>
    </row>
    <row r="1869" spans="8:10" ht="12.75">
      <c r="H1869" s="128"/>
      <c r="I1869" s="128"/>
      <c r="J1869" s="128"/>
    </row>
    <row r="1870" spans="8:10" ht="12.75">
      <c r="H1870" s="128"/>
      <c r="I1870" s="128"/>
      <c r="J1870" s="128"/>
    </row>
    <row r="1871" spans="8:10" ht="12.75">
      <c r="H1871" s="128"/>
      <c r="I1871" s="128"/>
      <c r="J1871" s="128"/>
    </row>
    <row r="1872" spans="8:10" ht="12.75">
      <c r="H1872" s="128"/>
      <c r="I1872" s="128"/>
      <c r="J1872" s="128"/>
    </row>
    <row r="1873" spans="8:10" ht="12.75">
      <c r="H1873" s="128"/>
      <c r="I1873" s="128"/>
      <c r="J1873" s="128"/>
    </row>
    <row r="1874" spans="8:10" ht="12.75">
      <c r="H1874" s="128"/>
      <c r="I1874" s="128"/>
      <c r="J1874" s="128"/>
    </row>
    <row r="1875" spans="8:10" ht="12.75">
      <c r="H1875" s="128"/>
      <c r="I1875" s="128"/>
      <c r="J1875" s="128"/>
    </row>
    <row r="1876" spans="8:10" ht="12.75">
      <c r="H1876" s="128"/>
      <c r="I1876" s="128"/>
      <c r="J1876" s="128"/>
    </row>
    <row r="1877" spans="8:10" ht="12.75">
      <c r="H1877" s="128"/>
      <c r="I1877" s="128"/>
      <c r="J1877" s="128"/>
    </row>
    <row r="1878" spans="8:10" ht="12.75">
      <c r="H1878" s="128"/>
      <c r="I1878" s="128"/>
      <c r="J1878" s="128"/>
    </row>
    <row r="1879" spans="8:10" ht="12.75">
      <c r="H1879" s="128"/>
      <c r="I1879" s="128"/>
      <c r="J1879" s="128"/>
    </row>
    <row r="1880" spans="8:10" ht="12.75">
      <c r="H1880" s="128"/>
      <c r="I1880" s="128"/>
      <c r="J1880" s="128"/>
    </row>
    <row r="1881" spans="8:10" ht="12.75">
      <c r="H1881" s="128"/>
      <c r="I1881" s="128"/>
      <c r="J1881" s="128"/>
    </row>
    <row r="1882" spans="8:10" ht="12.75">
      <c r="H1882" s="128"/>
      <c r="I1882" s="128"/>
      <c r="J1882" s="128"/>
    </row>
    <row r="1883" spans="8:10" ht="12.75">
      <c r="H1883" s="128"/>
      <c r="I1883" s="128"/>
      <c r="J1883" s="128"/>
    </row>
    <row r="1884" spans="8:10" ht="12.75">
      <c r="H1884" s="128"/>
      <c r="I1884" s="128"/>
      <c r="J1884" s="128"/>
    </row>
    <row r="1885" spans="8:10" ht="12.75">
      <c r="H1885" s="128"/>
      <c r="I1885" s="128"/>
      <c r="J1885" s="128"/>
    </row>
    <row r="1886" spans="8:10" ht="12.75">
      <c r="H1886" s="128"/>
      <c r="I1886" s="128"/>
      <c r="J1886" s="128"/>
    </row>
    <row r="1887" spans="8:10" ht="12.75">
      <c r="H1887" s="128"/>
      <c r="I1887" s="128"/>
      <c r="J1887" s="128"/>
    </row>
    <row r="1888" spans="8:10" ht="12.75">
      <c r="H1888" s="128"/>
      <c r="I1888" s="128"/>
      <c r="J1888" s="128"/>
    </row>
    <row r="1889" spans="8:10" ht="12.75">
      <c r="H1889" s="128"/>
      <c r="I1889" s="128"/>
      <c r="J1889" s="128"/>
    </row>
    <row r="1890" spans="8:10" ht="12.75">
      <c r="H1890" s="128"/>
      <c r="I1890" s="128"/>
      <c r="J1890" s="128"/>
    </row>
    <row r="1891" spans="8:10" ht="12.75">
      <c r="H1891" s="128"/>
      <c r="I1891" s="128"/>
      <c r="J1891" s="128"/>
    </row>
    <row r="1892" spans="8:10" ht="12.75">
      <c r="H1892" s="128"/>
      <c r="I1892" s="128"/>
      <c r="J1892" s="128"/>
    </row>
    <row r="1893" spans="8:10" ht="12.75">
      <c r="H1893" s="128"/>
      <c r="I1893" s="128"/>
      <c r="J1893" s="128"/>
    </row>
    <row r="1894" spans="8:10" ht="12.75">
      <c r="H1894" s="128"/>
      <c r="I1894" s="128"/>
      <c r="J1894" s="128"/>
    </row>
    <row r="1895" spans="8:10" ht="12.75">
      <c r="H1895" s="128"/>
      <c r="I1895" s="128"/>
      <c r="J1895" s="128"/>
    </row>
    <row r="1896" spans="8:10" ht="12.75">
      <c r="H1896" s="128"/>
      <c r="I1896" s="128"/>
      <c r="J1896" s="128"/>
    </row>
    <row r="1897" spans="8:10" ht="12.75">
      <c r="H1897" s="128"/>
      <c r="I1897" s="128"/>
      <c r="J1897" s="128"/>
    </row>
    <row r="1898" spans="8:10" ht="12.75">
      <c r="H1898" s="128"/>
      <c r="I1898" s="128"/>
      <c r="J1898" s="128"/>
    </row>
    <row r="1899" spans="8:10" ht="12.75">
      <c r="H1899" s="128"/>
      <c r="I1899" s="128"/>
      <c r="J1899" s="128"/>
    </row>
    <row r="1900" spans="8:10" ht="12.75">
      <c r="H1900" s="128"/>
      <c r="I1900" s="128"/>
      <c r="J1900" s="128"/>
    </row>
    <row r="1901" spans="8:10" ht="12.75">
      <c r="H1901" s="128"/>
      <c r="I1901" s="128"/>
      <c r="J1901" s="128"/>
    </row>
    <row r="1902" spans="8:10" ht="12.75">
      <c r="H1902" s="128"/>
      <c r="I1902" s="128"/>
      <c r="J1902" s="128"/>
    </row>
    <row r="1903" spans="8:10" ht="12.75">
      <c r="H1903" s="128"/>
      <c r="I1903" s="128"/>
      <c r="J1903" s="128"/>
    </row>
    <row r="1904" spans="8:10" ht="12.75">
      <c r="H1904" s="128"/>
      <c r="I1904" s="128"/>
      <c r="J1904" s="128"/>
    </row>
    <row r="1905" spans="8:10" ht="12.75">
      <c r="H1905" s="128"/>
      <c r="I1905" s="128"/>
      <c r="J1905" s="128"/>
    </row>
    <row r="1906" spans="8:10" ht="12.75">
      <c r="H1906" s="128"/>
      <c r="I1906" s="128"/>
      <c r="J1906" s="128"/>
    </row>
    <row r="1907" spans="8:10" ht="12.75">
      <c r="H1907" s="128"/>
      <c r="I1907" s="128"/>
      <c r="J1907" s="128"/>
    </row>
    <row r="1908" spans="8:10" ht="12.75">
      <c r="H1908" s="128"/>
      <c r="I1908" s="128"/>
      <c r="J1908" s="128"/>
    </row>
    <row r="1909" spans="8:10" ht="12.75">
      <c r="H1909" s="128"/>
      <c r="I1909" s="128"/>
      <c r="J1909" s="128"/>
    </row>
    <row r="1910" spans="8:10" ht="12.75">
      <c r="H1910" s="128"/>
      <c r="I1910" s="128"/>
      <c r="J1910" s="128"/>
    </row>
    <row r="1911" spans="8:10" ht="12.75">
      <c r="H1911" s="128"/>
      <c r="I1911" s="128"/>
      <c r="J1911" s="128"/>
    </row>
    <row r="1912" spans="8:10" ht="12.75">
      <c r="H1912" s="128"/>
      <c r="I1912" s="128"/>
      <c r="J1912" s="128"/>
    </row>
    <row r="1913" spans="8:10" ht="12.75">
      <c r="H1913" s="128"/>
      <c r="I1913" s="128"/>
      <c r="J1913" s="128"/>
    </row>
    <row r="1914" spans="8:10" ht="12.75">
      <c r="H1914" s="128"/>
      <c r="I1914" s="128"/>
      <c r="J1914" s="128"/>
    </row>
    <row r="1915" spans="8:10" ht="12.75">
      <c r="H1915" s="128"/>
      <c r="I1915" s="128"/>
      <c r="J1915" s="128"/>
    </row>
    <row r="1916" spans="8:10" ht="12.75">
      <c r="H1916" s="128"/>
      <c r="I1916" s="128"/>
      <c r="J1916" s="128"/>
    </row>
    <row r="1917" spans="8:10" ht="12.75">
      <c r="H1917" s="128"/>
      <c r="I1917" s="128"/>
      <c r="J1917" s="128"/>
    </row>
    <row r="1918" spans="8:10" ht="12.75">
      <c r="H1918" s="128"/>
      <c r="I1918" s="128"/>
      <c r="J1918" s="128"/>
    </row>
    <row r="1919" spans="8:10" ht="12.75">
      <c r="H1919" s="128"/>
      <c r="I1919" s="128"/>
      <c r="J1919" s="128"/>
    </row>
    <row r="1920" spans="8:10" ht="12.75">
      <c r="H1920" s="128"/>
      <c r="I1920" s="128"/>
      <c r="J1920" s="128"/>
    </row>
    <row r="1921" spans="8:10" ht="12.75">
      <c r="H1921" s="128"/>
      <c r="I1921" s="128"/>
      <c r="J1921" s="128"/>
    </row>
    <row r="1922" spans="8:10" ht="12.75">
      <c r="H1922" s="128"/>
      <c r="I1922" s="128"/>
      <c r="J1922" s="128"/>
    </row>
    <row r="1923" spans="8:10" ht="12.75">
      <c r="H1923" s="128"/>
      <c r="I1923" s="128"/>
      <c r="J1923" s="128"/>
    </row>
    <row r="1924" spans="8:10" ht="12.75">
      <c r="H1924" s="128"/>
      <c r="I1924" s="128"/>
      <c r="J1924" s="128"/>
    </row>
    <row r="1925" spans="8:10" ht="12.75">
      <c r="H1925" s="128"/>
      <c r="I1925" s="128"/>
      <c r="J1925" s="128"/>
    </row>
    <row r="1926" spans="8:10" ht="12.75">
      <c r="H1926" s="128"/>
      <c r="I1926" s="128"/>
      <c r="J1926" s="128"/>
    </row>
    <row r="1927" spans="8:10" ht="12.75">
      <c r="H1927" s="128"/>
      <c r="I1927" s="128"/>
      <c r="J1927" s="128"/>
    </row>
    <row r="1928" spans="8:10" ht="12.75">
      <c r="H1928" s="128"/>
      <c r="I1928" s="128"/>
      <c r="J1928" s="128"/>
    </row>
    <row r="1929" spans="8:10" ht="12.75">
      <c r="H1929" s="128"/>
      <c r="I1929" s="128"/>
      <c r="J1929" s="128"/>
    </row>
    <row r="1930" spans="8:10" ht="12.75">
      <c r="H1930" s="128"/>
      <c r="I1930" s="128"/>
      <c r="J1930" s="128"/>
    </row>
    <row r="1931" spans="8:10" ht="12.75">
      <c r="H1931" s="128"/>
      <c r="I1931" s="128"/>
      <c r="J1931" s="128"/>
    </row>
    <row r="1932" spans="8:10" ht="12.75">
      <c r="H1932" s="128"/>
      <c r="I1932" s="128"/>
      <c r="J1932" s="128"/>
    </row>
    <row r="1933" spans="8:10" ht="12.75">
      <c r="H1933" s="128"/>
      <c r="I1933" s="128"/>
      <c r="J1933" s="128"/>
    </row>
    <row r="1934" spans="8:10" ht="12.75">
      <c r="H1934" s="128"/>
      <c r="I1934" s="128"/>
      <c r="J1934" s="128"/>
    </row>
    <row r="1935" spans="8:10" ht="12.75">
      <c r="H1935" s="128"/>
      <c r="I1935" s="128"/>
      <c r="J1935" s="128"/>
    </row>
    <row r="1936" spans="8:10" ht="12.75">
      <c r="H1936" s="128"/>
      <c r="I1936" s="128"/>
      <c r="J1936" s="128"/>
    </row>
    <row r="1937" spans="8:10" ht="12.75">
      <c r="H1937" s="128"/>
      <c r="I1937" s="128"/>
      <c r="J1937" s="128"/>
    </row>
    <row r="1938" spans="8:10" ht="12.75">
      <c r="H1938" s="128"/>
      <c r="I1938" s="128"/>
      <c r="J1938" s="128"/>
    </row>
    <row r="1939" spans="8:10" ht="12.75">
      <c r="H1939" s="128"/>
      <c r="I1939" s="128"/>
      <c r="J1939" s="128"/>
    </row>
    <row r="1940" spans="8:10" ht="12.75">
      <c r="H1940" s="128"/>
      <c r="I1940" s="128"/>
      <c r="J1940" s="128"/>
    </row>
    <row r="1941" spans="8:10" ht="12.75">
      <c r="H1941" s="128"/>
      <c r="I1941" s="128"/>
      <c r="J1941" s="128"/>
    </row>
    <row r="1942" spans="8:10" ht="12.75">
      <c r="H1942" s="128"/>
      <c r="I1942" s="128"/>
      <c r="J1942" s="128"/>
    </row>
    <row r="1943" spans="8:10" ht="12.75">
      <c r="H1943" s="128"/>
      <c r="I1943" s="128"/>
      <c r="J1943" s="128"/>
    </row>
    <row r="1944" spans="8:10" ht="12.75">
      <c r="H1944" s="128"/>
      <c r="I1944" s="128"/>
      <c r="J1944" s="128"/>
    </row>
    <row r="1945" spans="8:10" ht="12.75">
      <c r="H1945" s="128"/>
      <c r="I1945" s="128"/>
      <c r="J1945" s="128"/>
    </row>
    <row r="1946" spans="8:10" ht="12.75">
      <c r="H1946" s="128"/>
      <c r="I1946" s="128"/>
      <c r="J1946" s="128"/>
    </row>
    <row r="1947" spans="8:10" ht="12.75">
      <c r="H1947" s="128"/>
      <c r="I1947" s="128"/>
      <c r="J1947" s="128"/>
    </row>
    <row r="1948" spans="8:10" ht="12.75">
      <c r="H1948" s="128"/>
      <c r="I1948" s="128"/>
      <c r="J1948" s="128"/>
    </row>
    <row r="1949" spans="8:10" ht="12.75">
      <c r="H1949" s="128"/>
      <c r="I1949" s="128"/>
      <c r="J1949" s="128"/>
    </row>
    <row r="1950" spans="8:10" ht="12.75">
      <c r="H1950" s="128"/>
      <c r="I1950" s="128"/>
      <c r="J1950" s="128"/>
    </row>
    <row r="1951" spans="8:10" ht="12.75">
      <c r="H1951" s="128"/>
      <c r="I1951" s="128"/>
      <c r="J1951" s="128"/>
    </row>
    <row r="1952" spans="8:10" ht="12.75">
      <c r="H1952" s="128"/>
      <c r="I1952" s="128"/>
      <c r="J1952" s="128"/>
    </row>
    <row r="1953" spans="8:10" ht="12.75">
      <c r="H1953" s="128"/>
      <c r="I1953" s="128"/>
      <c r="J1953" s="128"/>
    </row>
    <row r="1954" spans="8:10" ht="12.75">
      <c r="H1954" s="128"/>
      <c r="I1954" s="128"/>
      <c r="J1954" s="128"/>
    </row>
    <row r="1955" spans="8:10" ht="12.75">
      <c r="H1955" s="128"/>
      <c r="I1955" s="128"/>
      <c r="J1955" s="128"/>
    </row>
    <row r="1956" spans="8:10" ht="12.75">
      <c r="H1956" s="128"/>
      <c r="I1956" s="128"/>
      <c r="J1956" s="128"/>
    </row>
    <row r="1957" spans="8:10" ht="12.75">
      <c r="H1957" s="128"/>
      <c r="I1957" s="128"/>
      <c r="J1957" s="128"/>
    </row>
    <row r="1958" spans="8:10" ht="12.75">
      <c r="H1958" s="128"/>
      <c r="I1958" s="128"/>
      <c r="J1958" s="128"/>
    </row>
    <row r="1959" spans="8:10" ht="12.75">
      <c r="H1959" s="128"/>
      <c r="I1959" s="128"/>
      <c r="J1959" s="128"/>
    </row>
    <row r="1960" spans="8:10" ht="12.75">
      <c r="H1960" s="128"/>
      <c r="I1960" s="128"/>
      <c r="J1960" s="128"/>
    </row>
    <row r="1961" spans="8:10" ht="12.75">
      <c r="H1961" s="128"/>
      <c r="I1961" s="128"/>
      <c r="J1961" s="128"/>
    </row>
    <row r="1962" spans="8:10" ht="12.75">
      <c r="H1962" s="128"/>
      <c r="I1962" s="128"/>
      <c r="J1962" s="128"/>
    </row>
    <row r="1963" spans="8:10" ht="12.75">
      <c r="H1963" s="128"/>
      <c r="I1963" s="128"/>
      <c r="J1963" s="128"/>
    </row>
    <row r="1964" spans="8:10" ht="12.75">
      <c r="H1964" s="128"/>
      <c r="I1964" s="128"/>
      <c r="J1964" s="128"/>
    </row>
    <row r="1965" spans="8:10" ht="12.75">
      <c r="H1965" s="128"/>
      <c r="I1965" s="128"/>
      <c r="J1965" s="128"/>
    </row>
    <row r="1966" spans="8:10" ht="12.75">
      <c r="H1966" s="128"/>
      <c r="I1966" s="128"/>
      <c r="J1966" s="128"/>
    </row>
    <row r="1967" spans="8:10" ht="12.75">
      <c r="H1967" s="128"/>
      <c r="I1967" s="128"/>
      <c r="J1967" s="128"/>
    </row>
    <row r="1968" spans="8:10" ht="12.75">
      <c r="H1968" s="128"/>
      <c r="I1968" s="128"/>
      <c r="J1968" s="128"/>
    </row>
    <row r="1969" spans="8:10" ht="12.75">
      <c r="H1969" s="128"/>
      <c r="I1969" s="128"/>
      <c r="J1969" s="128"/>
    </row>
    <row r="1970" spans="8:10" ht="12.75">
      <c r="H1970" s="128"/>
      <c r="I1970" s="128"/>
      <c r="J1970" s="128"/>
    </row>
    <row r="1971" spans="8:10" ht="12.75">
      <c r="H1971" s="128"/>
      <c r="I1971" s="128"/>
      <c r="J1971" s="128"/>
    </row>
    <row r="1972" spans="8:10" ht="12.75">
      <c r="H1972" s="128"/>
      <c r="I1972" s="128"/>
      <c r="J1972" s="128"/>
    </row>
    <row r="1973" spans="8:10" ht="12.75">
      <c r="H1973" s="128"/>
      <c r="I1973" s="128"/>
      <c r="J1973" s="128"/>
    </row>
    <row r="1974" spans="8:10" ht="12.75">
      <c r="H1974" s="128"/>
      <c r="I1974" s="128"/>
      <c r="J1974" s="128"/>
    </row>
    <row r="1975" spans="8:10" ht="12.75">
      <c r="H1975" s="128"/>
      <c r="I1975" s="128"/>
      <c r="J1975" s="128"/>
    </row>
    <row r="1976" spans="8:10" ht="12.75">
      <c r="H1976" s="128"/>
      <c r="I1976" s="128"/>
      <c r="J1976" s="128"/>
    </row>
    <row r="1977" spans="8:10" ht="12.75">
      <c r="H1977" s="128"/>
      <c r="I1977" s="128"/>
      <c r="J1977" s="128"/>
    </row>
    <row r="1978" spans="8:10" ht="12.75">
      <c r="H1978" s="128"/>
      <c r="I1978" s="128"/>
      <c r="J1978" s="128"/>
    </row>
    <row r="1979" spans="8:10" ht="12.75">
      <c r="H1979" s="128"/>
      <c r="I1979" s="128"/>
      <c r="J1979" s="128"/>
    </row>
    <row r="1980" spans="8:10" ht="12.75">
      <c r="H1980" s="128"/>
      <c r="I1980" s="128"/>
      <c r="J1980" s="128"/>
    </row>
    <row r="1981" spans="8:10" ht="12.75">
      <c r="H1981" s="128"/>
      <c r="I1981" s="128"/>
      <c r="J1981" s="128"/>
    </row>
    <row r="1982" spans="8:10" ht="12.75">
      <c r="H1982" s="128"/>
      <c r="I1982" s="128"/>
      <c r="J1982" s="128"/>
    </row>
    <row r="1983" spans="8:10" ht="12.75">
      <c r="H1983" s="128"/>
      <c r="I1983" s="128"/>
      <c r="J1983" s="128"/>
    </row>
    <row r="1984" spans="8:10" ht="12.75">
      <c r="H1984" s="128"/>
      <c r="I1984" s="128"/>
      <c r="J1984" s="128"/>
    </row>
    <row r="1985" spans="8:10" ht="12.75">
      <c r="H1985" s="128"/>
      <c r="I1985" s="128"/>
      <c r="J1985" s="128"/>
    </row>
    <row r="1986" spans="8:10" ht="12.75">
      <c r="H1986" s="128"/>
      <c r="I1986" s="128"/>
      <c r="J1986" s="128"/>
    </row>
    <row r="1987" spans="8:10" ht="12.75">
      <c r="H1987" s="128"/>
      <c r="I1987" s="128"/>
      <c r="J1987" s="128"/>
    </row>
    <row r="1988" spans="8:10" ht="12.75">
      <c r="H1988" s="128"/>
      <c r="I1988" s="128"/>
      <c r="J1988" s="128"/>
    </row>
    <row r="1989" spans="8:10" ht="12.75">
      <c r="H1989" s="128"/>
      <c r="I1989" s="128"/>
      <c r="J1989" s="128"/>
    </row>
    <row r="1990" spans="8:10" ht="12.75">
      <c r="H1990" s="128"/>
      <c r="I1990" s="128"/>
      <c r="J1990" s="128"/>
    </row>
    <row r="1991" spans="8:10" ht="12.75">
      <c r="H1991" s="128"/>
      <c r="I1991" s="128"/>
      <c r="J1991" s="128"/>
    </row>
    <row r="1992" spans="8:10" ht="12.75">
      <c r="H1992" s="128"/>
      <c r="I1992" s="128"/>
      <c r="J1992" s="128"/>
    </row>
    <row r="1993" spans="8:10" ht="12.75">
      <c r="H1993" s="128"/>
      <c r="I1993" s="128"/>
      <c r="J1993" s="128"/>
    </row>
    <row r="1994" spans="8:10" ht="12.75">
      <c r="H1994" s="128"/>
      <c r="I1994" s="128"/>
      <c r="J1994" s="128"/>
    </row>
    <row r="1995" spans="8:10" ht="12.75">
      <c r="H1995" s="128"/>
      <c r="I1995" s="128"/>
      <c r="J1995" s="128"/>
    </row>
    <row r="1996" spans="8:10" ht="12.75">
      <c r="H1996" s="128"/>
      <c r="I1996" s="128"/>
      <c r="J1996" s="128"/>
    </row>
    <row r="1997" spans="8:10" ht="12.75">
      <c r="H1997" s="128"/>
      <c r="I1997" s="128"/>
      <c r="J1997" s="128"/>
    </row>
    <row r="1998" spans="8:10" ht="12.75">
      <c r="H1998" s="128"/>
      <c r="I1998" s="128"/>
      <c r="J1998" s="128"/>
    </row>
    <row r="1999" spans="8:10" ht="12.75">
      <c r="H1999" s="128"/>
      <c r="I1999" s="128"/>
      <c r="J1999" s="128"/>
    </row>
    <row r="2000" spans="8:10" ht="12.75">
      <c r="H2000" s="128"/>
      <c r="I2000" s="128"/>
      <c r="J2000" s="128"/>
    </row>
    <row r="2001" spans="8:10" ht="12.75">
      <c r="H2001" s="128"/>
      <c r="I2001" s="128"/>
      <c r="J2001" s="128"/>
    </row>
    <row r="2002" spans="8:10" ht="12.75">
      <c r="H2002" s="128"/>
      <c r="I2002" s="128"/>
      <c r="J2002" s="128"/>
    </row>
    <row r="2003" spans="8:10" ht="12.75">
      <c r="H2003" s="128"/>
      <c r="I2003" s="128"/>
      <c r="J2003" s="128"/>
    </row>
    <row r="2004" spans="8:10" ht="12.75">
      <c r="H2004" s="128"/>
      <c r="I2004" s="128"/>
      <c r="J2004" s="128"/>
    </row>
    <row r="2005" spans="8:10" ht="12.75">
      <c r="H2005" s="128"/>
      <c r="I2005" s="128"/>
      <c r="J2005" s="128"/>
    </row>
    <row r="2006" spans="8:10" ht="12.75">
      <c r="H2006" s="128"/>
      <c r="I2006" s="128"/>
      <c r="J2006" s="128"/>
    </row>
    <row r="2007" spans="8:10" ht="12.75">
      <c r="H2007" s="128"/>
      <c r="I2007" s="128"/>
      <c r="J2007" s="128"/>
    </row>
    <row r="2008" spans="8:10" ht="12.75">
      <c r="H2008" s="128"/>
      <c r="I2008" s="128"/>
      <c r="J2008" s="128"/>
    </row>
    <row r="2009" spans="8:10" ht="12.75">
      <c r="H2009" s="128"/>
      <c r="I2009" s="128"/>
      <c r="J2009" s="128"/>
    </row>
    <row r="2010" spans="8:10" ht="12.75">
      <c r="H2010" s="128"/>
      <c r="I2010" s="128"/>
      <c r="J2010" s="128"/>
    </row>
    <row r="2011" spans="8:10" ht="12.75">
      <c r="H2011" s="128"/>
      <c r="I2011" s="128"/>
      <c r="J2011" s="128"/>
    </row>
    <row r="2012" spans="8:10" ht="12.75">
      <c r="H2012" s="128"/>
      <c r="I2012" s="128"/>
      <c r="J2012" s="128"/>
    </row>
    <row r="2013" spans="8:10" ht="12.75">
      <c r="H2013" s="128"/>
      <c r="I2013" s="128"/>
      <c r="J2013" s="128"/>
    </row>
    <row r="2014" spans="8:10" ht="12.75">
      <c r="H2014" s="128"/>
      <c r="I2014" s="128"/>
      <c r="J2014" s="128"/>
    </row>
    <row r="2015" spans="8:10" ht="12.75">
      <c r="H2015" s="128"/>
      <c r="I2015" s="128"/>
      <c r="J2015" s="128"/>
    </row>
    <row r="2016" spans="8:10" ht="12.75">
      <c r="H2016" s="128"/>
      <c r="I2016" s="128"/>
      <c r="J2016" s="128"/>
    </row>
    <row r="2017" spans="8:10" ht="12.75">
      <c r="H2017" s="128"/>
      <c r="I2017" s="128"/>
      <c r="J2017" s="128"/>
    </row>
    <row r="2018" spans="8:10" ht="12.75">
      <c r="H2018" s="128"/>
      <c r="I2018" s="128"/>
      <c r="J2018" s="128"/>
    </row>
    <row r="2019" spans="8:10" ht="12.75">
      <c r="H2019" s="128"/>
      <c r="I2019" s="128"/>
      <c r="J2019" s="128"/>
    </row>
    <row r="2020" spans="8:10" ht="12.75">
      <c r="H2020" s="128"/>
      <c r="I2020" s="128"/>
      <c r="J2020" s="128"/>
    </row>
    <row r="2021" spans="8:10" ht="12.75">
      <c r="H2021" s="128"/>
      <c r="I2021" s="128"/>
      <c r="J2021" s="128"/>
    </row>
    <row r="2022" spans="8:10" ht="12.75">
      <c r="H2022" s="128"/>
      <c r="I2022" s="128"/>
      <c r="J2022" s="128"/>
    </row>
    <row r="2023" spans="8:10" ht="12.75">
      <c r="H2023" s="128"/>
      <c r="I2023" s="128"/>
      <c r="J2023" s="128"/>
    </row>
    <row r="2024" spans="8:10" ht="12.75">
      <c r="H2024" s="128"/>
      <c r="I2024" s="128"/>
      <c r="J2024" s="128"/>
    </row>
    <row r="2025" spans="8:10" ht="12.75">
      <c r="H2025" s="128"/>
      <c r="I2025" s="128"/>
      <c r="J2025" s="128"/>
    </row>
    <row r="2026" spans="8:10" ht="12.75">
      <c r="H2026" s="128"/>
      <c r="I2026" s="128"/>
      <c r="J2026" s="128"/>
    </row>
    <row r="2027" spans="8:10" ht="12.75">
      <c r="H2027" s="128"/>
      <c r="I2027" s="128"/>
      <c r="J2027" s="128"/>
    </row>
    <row r="2028" spans="8:10" ht="12.75">
      <c r="H2028" s="128"/>
      <c r="I2028" s="128"/>
      <c r="J2028" s="128"/>
    </row>
    <row r="2029" spans="8:10" ht="12.75">
      <c r="H2029" s="128"/>
      <c r="I2029" s="128"/>
      <c r="J2029" s="128"/>
    </row>
    <row r="2030" spans="8:10" ht="12.75">
      <c r="H2030" s="128"/>
      <c r="I2030" s="128"/>
      <c r="J2030" s="128"/>
    </row>
    <row r="2031" spans="8:10" ht="12.75">
      <c r="H2031" s="128"/>
      <c r="I2031" s="128"/>
      <c r="J2031" s="128"/>
    </row>
    <row r="2032" spans="8:10" ht="12.75">
      <c r="H2032" s="128"/>
      <c r="I2032" s="128"/>
      <c r="J2032" s="128"/>
    </row>
    <row r="2033" spans="8:10" ht="12.75">
      <c r="H2033" s="128"/>
      <c r="I2033" s="128"/>
      <c r="J2033" s="128"/>
    </row>
    <row r="2034" spans="8:10" ht="12.75">
      <c r="H2034" s="128"/>
      <c r="I2034" s="128"/>
      <c r="J2034" s="128"/>
    </row>
    <row r="2035" spans="8:10" ht="12.75">
      <c r="H2035" s="128"/>
      <c r="I2035" s="128"/>
      <c r="J2035" s="128"/>
    </row>
    <row r="2036" spans="8:10" ht="12.75">
      <c r="H2036" s="128"/>
      <c r="I2036" s="128"/>
      <c r="J2036" s="128"/>
    </row>
    <row r="2037" spans="8:10" ht="12.75">
      <c r="H2037" s="128"/>
      <c r="I2037" s="128"/>
      <c r="J2037" s="128"/>
    </row>
    <row r="2038" spans="8:10" ht="12.75">
      <c r="H2038" s="128"/>
      <c r="I2038" s="128"/>
      <c r="J2038" s="128"/>
    </row>
    <row r="2039" spans="8:10" ht="12.75">
      <c r="H2039" s="128"/>
      <c r="I2039" s="128"/>
      <c r="J2039" s="128"/>
    </row>
    <row r="2040" spans="8:10" ht="12.75">
      <c r="H2040" s="128"/>
      <c r="I2040" s="128"/>
      <c r="J2040" s="128"/>
    </row>
    <row r="2041" spans="8:10" ht="12.75">
      <c r="H2041" s="128"/>
      <c r="I2041" s="128"/>
      <c r="J2041" s="128"/>
    </row>
    <row r="2042" spans="8:10" ht="12.75">
      <c r="H2042" s="128"/>
      <c r="I2042" s="128"/>
      <c r="J2042" s="128"/>
    </row>
    <row r="2043" spans="8:10" ht="12.75">
      <c r="H2043" s="128"/>
      <c r="I2043" s="128"/>
      <c r="J2043" s="128"/>
    </row>
    <row r="2044" spans="8:10" ht="12.75">
      <c r="H2044" s="128"/>
      <c r="I2044" s="128"/>
      <c r="J2044" s="128"/>
    </row>
    <row r="2045" spans="8:10" ht="12.75">
      <c r="H2045" s="128"/>
      <c r="I2045" s="128"/>
      <c r="J2045" s="128"/>
    </row>
    <row r="2046" spans="8:10" ht="12.75">
      <c r="H2046" s="128"/>
      <c r="I2046" s="128"/>
      <c r="J2046" s="128"/>
    </row>
    <row r="2047" spans="8:10" ht="12.75">
      <c r="H2047" s="128"/>
      <c r="I2047" s="128"/>
      <c r="J2047" s="128"/>
    </row>
    <row r="2048" spans="8:10" ht="12.75">
      <c r="H2048" s="128"/>
      <c r="I2048" s="128"/>
      <c r="J2048" s="128"/>
    </row>
    <row r="2049" spans="8:10" ht="12.75">
      <c r="H2049" s="128"/>
      <c r="I2049" s="128"/>
      <c r="J2049" s="128"/>
    </row>
    <row r="2050" spans="8:10" ht="12.75">
      <c r="H2050" s="128"/>
      <c r="I2050" s="128"/>
      <c r="J2050" s="128"/>
    </row>
    <row r="2051" spans="8:10" ht="12.75">
      <c r="H2051" s="128"/>
      <c r="I2051" s="128"/>
      <c r="J2051" s="128"/>
    </row>
    <row r="2052" spans="8:10" ht="12.75">
      <c r="H2052" s="128"/>
      <c r="I2052" s="128"/>
      <c r="J2052" s="128"/>
    </row>
    <row r="2053" spans="8:10" ht="12.75">
      <c r="H2053" s="128"/>
      <c r="I2053" s="128"/>
      <c r="J2053" s="128"/>
    </row>
    <row r="2054" spans="8:10" ht="12.75">
      <c r="H2054" s="128"/>
      <c r="I2054" s="128"/>
      <c r="J2054" s="128"/>
    </row>
    <row r="2055" spans="8:10" ht="12.75">
      <c r="H2055" s="128"/>
      <c r="I2055" s="128"/>
      <c r="J2055" s="128"/>
    </row>
    <row r="2056" spans="8:10" ht="12.75">
      <c r="H2056" s="128"/>
      <c r="I2056" s="128"/>
      <c r="J2056" s="128"/>
    </row>
    <row r="2057" spans="8:10" ht="12.75">
      <c r="H2057" s="128"/>
      <c r="I2057" s="128"/>
      <c r="J2057" s="128"/>
    </row>
    <row r="2058" spans="8:10" ht="12.75">
      <c r="H2058" s="128"/>
      <c r="I2058" s="128"/>
      <c r="J2058" s="128"/>
    </row>
    <row r="2059" spans="8:10" ht="12.75">
      <c r="H2059" s="128"/>
      <c r="I2059" s="128"/>
      <c r="J2059" s="128"/>
    </row>
    <row r="2060" spans="8:10" ht="12.75">
      <c r="H2060" s="128"/>
      <c r="I2060" s="128"/>
      <c r="J2060" s="128"/>
    </row>
    <row r="2061" spans="8:10" ht="12.75">
      <c r="H2061" s="128"/>
      <c r="I2061" s="128"/>
      <c r="J2061" s="128"/>
    </row>
    <row r="2062" spans="8:10" ht="12.75">
      <c r="H2062" s="128"/>
      <c r="I2062" s="128"/>
      <c r="J2062" s="128"/>
    </row>
    <row r="2063" spans="8:10" ht="12.75">
      <c r="H2063" s="128"/>
      <c r="I2063" s="128"/>
      <c r="J2063" s="128"/>
    </row>
    <row r="2064" spans="8:10" ht="12.75">
      <c r="H2064" s="128"/>
      <c r="I2064" s="128"/>
      <c r="J2064" s="128"/>
    </row>
    <row r="2065" spans="8:10" ht="12.75">
      <c r="H2065" s="128"/>
      <c r="I2065" s="128"/>
      <c r="J2065" s="128"/>
    </row>
    <row r="2066" spans="8:10" ht="12.75">
      <c r="H2066" s="128"/>
      <c r="I2066" s="128"/>
      <c r="J2066" s="128"/>
    </row>
    <row r="2067" spans="8:10" ht="12.75">
      <c r="H2067" s="128"/>
      <c r="I2067" s="128"/>
      <c r="J2067" s="128"/>
    </row>
    <row r="2068" spans="8:10" ht="12.75">
      <c r="H2068" s="128"/>
      <c r="I2068" s="128"/>
      <c r="J2068" s="128"/>
    </row>
    <row r="2069" spans="8:10" ht="12.75">
      <c r="H2069" s="128"/>
      <c r="I2069" s="128"/>
      <c r="J2069" s="128"/>
    </row>
    <row r="2070" spans="8:10" ht="12.75">
      <c r="H2070" s="128"/>
      <c r="I2070" s="128"/>
      <c r="J2070" s="128"/>
    </row>
    <row r="2071" spans="8:10" ht="12.75">
      <c r="H2071" s="128"/>
      <c r="I2071" s="128"/>
      <c r="J2071" s="128"/>
    </row>
    <row r="2072" spans="8:10" ht="12.75">
      <c r="H2072" s="128"/>
      <c r="I2072" s="128"/>
      <c r="J2072" s="128"/>
    </row>
    <row r="2073" spans="8:10" ht="12.75">
      <c r="H2073" s="128"/>
      <c r="I2073" s="128"/>
      <c r="J2073" s="128"/>
    </row>
    <row r="2074" spans="8:10" ht="12.75">
      <c r="H2074" s="128"/>
      <c r="I2074" s="128"/>
      <c r="J2074" s="128"/>
    </row>
    <row r="2075" spans="8:10" ht="12.75">
      <c r="H2075" s="128"/>
      <c r="I2075" s="128"/>
      <c r="J2075" s="128"/>
    </row>
    <row r="2076" spans="8:10" ht="12.75">
      <c r="H2076" s="128"/>
      <c r="I2076" s="128"/>
      <c r="J2076" s="128"/>
    </row>
    <row r="2077" spans="8:10" ht="12.75">
      <c r="H2077" s="128"/>
      <c r="I2077" s="128"/>
      <c r="J2077" s="128"/>
    </row>
    <row r="2078" spans="8:10" ht="12.75">
      <c r="H2078" s="128"/>
      <c r="I2078" s="128"/>
      <c r="J2078" s="128"/>
    </row>
    <row r="2079" spans="8:10" ht="12.75">
      <c r="H2079" s="128"/>
      <c r="I2079" s="128"/>
      <c r="J2079" s="128"/>
    </row>
    <row r="2080" spans="8:10" ht="12.75">
      <c r="H2080" s="128"/>
      <c r="I2080" s="128"/>
      <c r="J2080" s="128"/>
    </row>
    <row r="2081" spans="8:10" ht="12.75">
      <c r="H2081" s="128"/>
      <c r="I2081" s="128"/>
      <c r="J2081" s="128"/>
    </row>
    <row r="2082" spans="8:10" ht="12.75">
      <c r="H2082" s="128"/>
      <c r="I2082" s="128"/>
      <c r="J2082" s="128"/>
    </row>
    <row r="2083" spans="8:10" ht="12.75">
      <c r="H2083" s="128"/>
      <c r="I2083" s="128"/>
      <c r="J2083" s="128"/>
    </row>
    <row r="2084" spans="8:10" ht="12.75">
      <c r="H2084" s="128"/>
      <c r="I2084" s="128"/>
      <c r="J2084" s="128"/>
    </row>
    <row r="2085" spans="8:10" ht="12.75">
      <c r="H2085" s="128"/>
      <c r="I2085" s="128"/>
      <c r="J2085" s="128"/>
    </row>
    <row r="2086" spans="8:10" ht="12.75">
      <c r="H2086" s="128"/>
      <c r="I2086" s="128"/>
      <c r="J2086" s="128"/>
    </row>
    <row r="2087" spans="8:10" ht="12.75">
      <c r="H2087" s="128"/>
      <c r="I2087" s="128"/>
      <c r="J2087" s="128"/>
    </row>
    <row r="2088" spans="8:10" ht="12.75">
      <c r="H2088" s="128"/>
      <c r="I2088" s="128"/>
      <c r="J2088" s="128"/>
    </row>
    <row r="2089" spans="8:10" ht="12.75">
      <c r="H2089" s="128"/>
      <c r="I2089" s="128"/>
      <c r="J2089" s="128"/>
    </row>
    <row r="2090" spans="8:10" ht="12.75">
      <c r="H2090" s="128"/>
      <c r="I2090" s="128"/>
      <c r="J2090" s="128"/>
    </row>
    <row r="2091" spans="8:10" ht="12.75">
      <c r="H2091" s="128"/>
      <c r="I2091" s="128"/>
      <c r="J2091" s="128"/>
    </row>
    <row r="2092" spans="8:10" ht="12.75">
      <c r="H2092" s="128"/>
      <c r="I2092" s="128"/>
      <c r="J2092" s="128"/>
    </row>
    <row r="2093" spans="8:10" ht="12.75">
      <c r="H2093" s="128"/>
      <c r="I2093" s="128"/>
      <c r="J2093" s="128"/>
    </row>
    <row r="2094" spans="8:10" ht="12.75">
      <c r="H2094" s="128"/>
      <c r="I2094" s="128"/>
      <c r="J2094" s="128"/>
    </row>
    <row r="2095" spans="8:10" ht="12.75">
      <c r="H2095" s="128"/>
      <c r="I2095" s="128"/>
      <c r="J2095" s="128"/>
    </row>
    <row r="2096" spans="8:10" ht="12.75">
      <c r="H2096" s="128"/>
      <c r="I2096" s="128"/>
      <c r="J2096" s="128"/>
    </row>
    <row r="2097" spans="8:10" ht="12.75">
      <c r="H2097" s="128"/>
      <c r="I2097" s="128"/>
      <c r="J2097" s="128"/>
    </row>
    <row r="2098" spans="8:10" ht="12.75">
      <c r="H2098" s="128"/>
      <c r="I2098" s="128"/>
      <c r="J2098" s="128"/>
    </row>
    <row r="2099" spans="8:10" ht="12.75">
      <c r="H2099" s="128"/>
      <c r="I2099" s="128"/>
      <c r="J2099" s="128"/>
    </row>
    <row r="2100" spans="8:10" ht="12.75">
      <c r="H2100" s="128"/>
      <c r="I2100" s="128"/>
      <c r="J2100" s="128"/>
    </row>
    <row r="2101" spans="8:10" ht="12.75">
      <c r="H2101" s="128"/>
      <c r="I2101" s="128"/>
      <c r="J2101" s="128"/>
    </row>
    <row r="2102" spans="8:10" ht="12.75">
      <c r="H2102" s="128"/>
      <c r="I2102" s="128"/>
      <c r="J2102" s="128"/>
    </row>
    <row r="2103" spans="8:10" ht="12.75">
      <c r="H2103" s="128"/>
      <c r="I2103" s="128"/>
      <c r="J2103" s="128"/>
    </row>
    <row r="2104" spans="8:10" ht="12.75">
      <c r="H2104" s="128"/>
      <c r="I2104" s="128"/>
      <c r="J2104" s="128"/>
    </row>
    <row r="2105" spans="8:10" ht="12.75">
      <c r="H2105" s="128"/>
      <c r="I2105" s="128"/>
      <c r="J2105" s="128"/>
    </row>
    <row r="2106" spans="8:10" ht="12.75">
      <c r="H2106" s="128"/>
      <c r="I2106" s="128"/>
      <c r="J2106" s="128"/>
    </row>
    <row r="2107" spans="8:10" ht="12.75">
      <c r="H2107" s="128"/>
      <c r="I2107" s="128"/>
      <c r="J2107" s="128"/>
    </row>
    <row r="2108" spans="8:10" ht="12.75">
      <c r="H2108" s="128"/>
      <c r="I2108" s="128"/>
      <c r="J2108" s="128"/>
    </row>
    <row r="2109" spans="8:10" ht="12.75">
      <c r="H2109" s="128"/>
      <c r="I2109" s="128"/>
      <c r="J2109" s="128"/>
    </row>
    <row r="2110" spans="8:10" ht="12.75">
      <c r="H2110" s="128"/>
      <c r="I2110" s="128"/>
      <c r="J2110" s="128"/>
    </row>
    <row r="2111" spans="8:10" ht="12.75">
      <c r="H2111" s="128"/>
      <c r="I2111" s="128"/>
      <c r="J2111" s="128"/>
    </row>
    <row r="2112" spans="8:10" ht="12.75">
      <c r="H2112" s="128"/>
      <c r="I2112" s="128"/>
      <c r="J2112" s="128"/>
    </row>
    <row r="2113" spans="8:10" ht="12.75">
      <c r="H2113" s="128"/>
      <c r="I2113" s="128"/>
      <c r="J2113" s="128"/>
    </row>
    <row r="2114" spans="8:10" ht="12.75">
      <c r="H2114" s="128"/>
      <c r="I2114" s="128"/>
      <c r="J2114" s="128"/>
    </row>
    <row r="2115" spans="8:10" ht="12.75">
      <c r="H2115" s="128"/>
      <c r="I2115" s="128"/>
      <c r="J2115" s="128"/>
    </row>
    <row r="2116" spans="8:10" ht="12.75">
      <c r="H2116" s="128"/>
      <c r="I2116" s="128"/>
      <c r="J2116" s="128"/>
    </row>
    <row r="2117" spans="8:10" ht="12.75">
      <c r="H2117" s="128"/>
      <c r="I2117" s="128"/>
      <c r="J2117" s="128"/>
    </row>
    <row r="2118" spans="8:10" ht="12.75">
      <c r="H2118" s="128"/>
      <c r="I2118" s="128"/>
      <c r="J2118" s="128"/>
    </row>
    <row r="2119" spans="8:10" ht="12.75">
      <c r="H2119" s="128"/>
      <c r="I2119" s="128"/>
      <c r="J2119" s="128"/>
    </row>
    <row r="2120" spans="8:10" ht="12.75">
      <c r="H2120" s="128"/>
      <c r="I2120" s="128"/>
      <c r="J2120" s="128"/>
    </row>
    <row r="2121" spans="8:10" ht="12.75">
      <c r="H2121" s="128"/>
      <c r="I2121" s="128"/>
      <c r="J2121" s="128"/>
    </row>
    <row r="2122" spans="8:10" ht="12.75">
      <c r="H2122" s="128"/>
      <c r="I2122" s="128"/>
      <c r="J2122" s="128"/>
    </row>
    <row r="2123" spans="8:10" ht="12.75">
      <c r="H2123" s="128"/>
      <c r="I2123" s="128"/>
      <c r="J2123" s="128"/>
    </row>
    <row r="2124" spans="8:10" ht="12.75">
      <c r="H2124" s="128"/>
      <c r="I2124" s="128"/>
      <c r="J2124" s="128"/>
    </row>
    <row r="2125" spans="8:10" ht="12.75">
      <c r="H2125" s="128"/>
      <c r="I2125" s="128"/>
      <c r="J2125" s="128"/>
    </row>
    <row r="2126" spans="8:10" ht="12.75">
      <c r="H2126" s="128"/>
      <c r="I2126" s="128"/>
      <c r="J2126" s="128"/>
    </row>
    <row r="2127" spans="8:10" ht="12.75">
      <c r="H2127" s="128"/>
      <c r="I2127" s="128"/>
      <c r="J2127" s="128"/>
    </row>
    <row r="2128" spans="8:10" ht="12.75">
      <c r="H2128" s="128"/>
      <c r="I2128" s="128"/>
      <c r="J2128" s="128"/>
    </row>
    <row r="2129" spans="8:10" ht="12.75">
      <c r="H2129" s="128"/>
      <c r="I2129" s="128"/>
      <c r="J2129" s="128"/>
    </row>
    <row r="2130" spans="8:10" ht="12.75">
      <c r="H2130" s="128"/>
      <c r="I2130" s="128"/>
      <c r="J2130" s="128"/>
    </row>
    <row r="2131" spans="8:10" ht="12.75">
      <c r="H2131" s="128"/>
      <c r="I2131" s="128"/>
      <c r="J2131" s="128"/>
    </row>
    <row r="2132" spans="8:10" ht="12.75">
      <c r="H2132" s="128"/>
      <c r="I2132" s="128"/>
      <c r="J2132" s="128"/>
    </row>
    <row r="2133" spans="8:10" ht="12.75">
      <c r="H2133" s="128"/>
      <c r="I2133" s="128"/>
      <c r="J2133" s="128"/>
    </row>
    <row r="2134" spans="8:10" ht="12.75">
      <c r="H2134" s="128"/>
      <c r="I2134" s="128"/>
      <c r="J2134" s="128"/>
    </row>
    <row r="2135" spans="8:10" ht="12.75">
      <c r="H2135" s="128"/>
      <c r="I2135" s="128"/>
      <c r="J2135" s="128"/>
    </row>
    <row r="2136" spans="8:10" ht="12.75">
      <c r="H2136" s="128"/>
      <c r="I2136" s="128"/>
      <c r="J2136" s="128"/>
    </row>
    <row r="2137" spans="8:10" ht="12.75">
      <c r="H2137" s="128"/>
      <c r="I2137" s="128"/>
      <c r="J2137" s="128"/>
    </row>
    <row r="2138" spans="8:10" ht="12.75">
      <c r="H2138" s="128"/>
      <c r="I2138" s="128"/>
      <c r="J2138" s="128"/>
    </row>
    <row r="2139" spans="8:10" ht="12.75">
      <c r="H2139" s="128"/>
      <c r="I2139" s="128"/>
      <c r="J2139" s="128"/>
    </row>
    <row r="2140" spans="8:10" ht="12.75">
      <c r="H2140" s="128"/>
      <c r="I2140" s="128"/>
      <c r="J2140" s="128"/>
    </row>
    <row r="2141" spans="8:10" ht="12.75">
      <c r="H2141" s="128"/>
      <c r="I2141" s="128"/>
      <c r="J2141" s="128"/>
    </row>
    <row r="2142" spans="8:10" ht="12.75">
      <c r="H2142" s="128"/>
      <c r="I2142" s="128"/>
      <c r="J2142" s="128"/>
    </row>
    <row r="2143" spans="8:10" ht="12.75">
      <c r="H2143" s="128"/>
      <c r="I2143" s="128"/>
      <c r="J2143" s="128"/>
    </row>
    <row r="2144" spans="8:10" ht="12.75">
      <c r="H2144" s="128"/>
      <c r="I2144" s="128"/>
      <c r="J2144" s="128"/>
    </row>
    <row r="2145" spans="8:10" ht="12.75">
      <c r="H2145" s="128"/>
      <c r="I2145" s="128"/>
      <c r="J2145" s="128"/>
    </row>
    <row r="2146" spans="8:10" ht="12.75">
      <c r="H2146" s="128"/>
      <c r="I2146" s="128"/>
      <c r="J2146" s="128"/>
    </row>
    <row r="2147" spans="8:10" ht="12.75">
      <c r="H2147" s="128"/>
      <c r="I2147" s="128"/>
      <c r="J2147" s="128"/>
    </row>
    <row r="2148" spans="8:10" ht="12.75">
      <c r="H2148" s="128"/>
      <c r="I2148" s="128"/>
      <c r="J2148" s="128"/>
    </row>
    <row r="2149" spans="8:10" ht="12.75">
      <c r="H2149" s="128"/>
      <c r="I2149" s="128"/>
      <c r="J2149" s="128"/>
    </row>
    <row r="2150" spans="8:10" ht="12.75">
      <c r="H2150" s="128"/>
      <c r="I2150" s="128"/>
      <c r="J2150" s="128"/>
    </row>
    <row r="2151" spans="8:10" ht="12.75">
      <c r="H2151" s="128"/>
      <c r="I2151" s="128"/>
      <c r="J2151" s="128"/>
    </row>
    <row r="2152" spans="8:10" ht="12.75">
      <c r="H2152" s="128"/>
      <c r="I2152" s="128"/>
      <c r="J2152" s="128"/>
    </row>
    <row r="2153" spans="8:10" ht="12.75">
      <c r="H2153" s="128"/>
      <c r="I2153" s="128"/>
      <c r="J2153" s="128"/>
    </row>
    <row r="2154" spans="8:10" ht="12.75">
      <c r="H2154" s="128"/>
      <c r="I2154" s="128"/>
      <c r="J2154" s="128"/>
    </row>
    <row r="2155" spans="8:10" ht="12.75">
      <c r="H2155" s="128"/>
      <c r="I2155" s="128"/>
      <c r="J2155" s="128"/>
    </row>
    <row r="2156" spans="8:10" ht="12.75">
      <c r="H2156" s="128"/>
      <c r="I2156" s="128"/>
      <c r="J2156" s="128"/>
    </row>
    <row r="2157" spans="8:10" ht="12.75">
      <c r="H2157" s="128"/>
      <c r="I2157" s="128"/>
      <c r="J2157" s="128"/>
    </row>
    <row r="2158" spans="8:10" ht="12.75">
      <c r="H2158" s="128"/>
      <c r="I2158" s="128"/>
      <c r="J2158" s="128"/>
    </row>
    <row r="2159" spans="8:10" ht="12.75">
      <c r="H2159" s="128"/>
      <c r="I2159" s="128"/>
      <c r="J2159" s="128"/>
    </row>
    <row r="2160" spans="8:10" ht="12.75">
      <c r="H2160" s="128"/>
      <c r="I2160" s="128"/>
      <c r="J2160" s="128"/>
    </row>
    <row r="2161" spans="8:10" ht="12.75">
      <c r="H2161" s="128"/>
      <c r="I2161" s="128"/>
      <c r="J2161" s="128"/>
    </row>
    <row r="2162" spans="8:10" ht="12.75">
      <c r="H2162" s="128"/>
      <c r="I2162" s="128"/>
      <c r="J2162" s="128"/>
    </row>
    <row r="2163" spans="8:10" ht="12.75">
      <c r="H2163" s="128"/>
      <c r="I2163" s="128"/>
      <c r="J2163" s="128"/>
    </row>
    <row r="2164" spans="8:10" ht="12.75">
      <c r="H2164" s="128"/>
      <c r="I2164" s="128"/>
      <c r="J2164" s="128"/>
    </row>
    <row r="2165" spans="8:10" ht="12.75">
      <c r="H2165" s="128"/>
      <c r="I2165" s="128"/>
      <c r="J2165" s="128"/>
    </row>
    <row r="2166" spans="8:10" ht="12.75">
      <c r="H2166" s="128"/>
      <c r="I2166" s="128"/>
      <c r="J2166" s="128"/>
    </row>
    <row r="2167" spans="8:10" ht="12.75">
      <c r="H2167" s="128"/>
      <c r="I2167" s="128"/>
      <c r="J2167" s="128"/>
    </row>
    <row r="2168" spans="8:10" ht="12.75">
      <c r="H2168" s="128"/>
      <c r="I2168" s="128"/>
      <c r="J2168" s="128"/>
    </row>
    <row r="2169" spans="8:10" ht="12.75">
      <c r="H2169" s="128"/>
      <c r="I2169" s="128"/>
      <c r="J2169" s="128"/>
    </row>
    <row r="2170" spans="8:10" ht="12.75">
      <c r="H2170" s="128"/>
      <c r="I2170" s="128"/>
      <c r="J2170" s="128"/>
    </row>
    <row r="2171" spans="8:10" ht="12.75">
      <c r="H2171" s="128"/>
      <c r="I2171" s="128"/>
      <c r="J2171" s="128"/>
    </row>
    <row r="2172" spans="8:10" ht="12.75">
      <c r="H2172" s="128"/>
      <c r="I2172" s="128"/>
      <c r="J2172" s="128"/>
    </row>
    <row r="2173" spans="8:10" ht="12.75">
      <c r="H2173" s="128"/>
      <c r="I2173" s="128"/>
      <c r="J2173" s="128"/>
    </row>
    <row r="2174" spans="8:10" ht="12.75">
      <c r="H2174" s="128"/>
      <c r="I2174" s="128"/>
      <c r="J2174" s="128"/>
    </row>
    <row r="2175" spans="8:10" ht="12.75">
      <c r="H2175" s="128"/>
      <c r="I2175" s="128"/>
      <c r="J2175" s="128"/>
    </row>
    <row r="2176" spans="8:10" ht="12.75">
      <c r="H2176" s="128"/>
      <c r="I2176" s="128"/>
      <c r="J2176" s="128"/>
    </row>
    <row r="2177" spans="8:10" ht="12.75">
      <c r="H2177" s="128"/>
      <c r="I2177" s="128"/>
      <c r="J2177" s="128"/>
    </row>
    <row r="2178" spans="8:10" ht="12.75">
      <c r="H2178" s="128"/>
      <c r="I2178" s="128"/>
      <c r="J2178" s="128"/>
    </row>
    <row r="2179" spans="8:10" ht="12.75">
      <c r="H2179" s="128"/>
      <c r="I2179" s="128"/>
      <c r="J2179" s="128"/>
    </row>
    <row r="2180" spans="8:10" ht="12.75">
      <c r="H2180" s="128"/>
      <c r="I2180" s="128"/>
      <c r="J2180" s="128"/>
    </row>
    <row r="2181" spans="8:10" ht="12.75">
      <c r="H2181" s="128"/>
      <c r="I2181" s="128"/>
      <c r="J2181" s="128"/>
    </row>
    <row r="2182" spans="8:10" ht="12.75">
      <c r="H2182" s="128"/>
      <c r="I2182" s="128"/>
      <c r="J2182" s="128"/>
    </row>
    <row r="2183" spans="8:10" ht="12.75">
      <c r="H2183" s="128"/>
      <c r="I2183" s="128"/>
      <c r="J2183" s="128"/>
    </row>
    <row r="2184" spans="8:10" ht="12.75">
      <c r="H2184" s="128"/>
      <c r="I2184" s="128"/>
      <c r="J2184" s="128"/>
    </row>
    <row r="2185" spans="8:10" ht="12.75">
      <c r="H2185" s="128"/>
      <c r="I2185" s="128"/>
      <c r="J2185" s="128"/>
    </row>
    <row r="2186" spans="8:10" ht="12.75">
      <c r="H2186" s="128"/>
      <c r="I2186" s="128"/>
      <c r="J2186" s="128"/>
    </row>
    <row r="2187" spans="8:10" ht="12.75">
      <c r="H2187" s="128"/>
      <c r="I2187" s="128"/>
      <c r="J2187" s="128"/>
    </row>
    <row r="2188" spans="8:10" ht="12.75">
      <c r="H2188" s="128"/>
      <c r="I2188" s="128"/>
      <c r="J2188" s="128"/>
    </row>
    <row r="2189" spans="8:10" ht="12.75">
      <c r="H2189" s="128"/>
      <c r="I2189" s="128"/>
      <c r="J2189" s="128"/>
    </row>
    <row r="2190" spans="8:10" ht="12.75">
      <c r="H2190" s="128"/>
      <c r="I2190" s="128"/>
      <c r="J2190" s="128"/>
    </row>
    <row r="2191" spans="8:10" ht="12.75">
      <c r="H2191" s="128"/>
      <c r="I2191" s="128"/>
      <c r="J2191" s="128"/>
    </row>
    <row r="2192" spans="8:10" ht="12.75">
      <c r="H2192" s="128"/>
      <c r="I2192" s="128"/>
      <c r="J2192" s="128"/>
    </row>
    <row r="2193" spans="8:10" ht="12.75">
      <c r="H2193" s="128"/>
      <c r="I2193" s="128"/>
      <c r="J2193" s="128"/>
    </row>
    <row r="2194" spans="8:10" ht="12.75">
      <c r="H2194" s="128"/>
      <c r="I2194" s="128"/>
      <c r="J2194" s="128"/>
    </row>
    <row r="2195" spans="8:10" ht="12.75">
      <c r="H2195" s="128"/>
      <c r="I2195" s="128"/>
      <c r="J2195" s="128"/>
    </row>
    <row r="2196" spans="8:10" ht="12.75">
      <c r="H2196" s="128"/>
      <c r="I2196" s="128"/>
      <c r="J2196" s="128"/>
    </row>
    <row r="2197" spans="8:10" ht="12.75">
      <c r="H2197" s="128"/>
      <c r="I2197" s="128"/>
      <c r="J2197" s="128"/>
    </row>
    <row r="2198" spans="8:10" ht="12.75">
      <c r="H2198" s="128"/>
      <c r="I2198" s="128"/>
      <c r="J2198" s="128"/>
    </row>
    <row r="2199" spans="8:10" ht="12.75">
      <c r="H2199" s="128"/>
      <c r="I2199" s="128"/>
      <c r="J2199" s="128"/>
    </row>
    <row r="2200" spans="8:10" ht="12.75">
      <c r="H2200" s="128"/>
      <c r="I2200" s="128"/>
      <c r="J2200" s="128"/>
    </row>
    <row r="2201" spans="8:10" ht="12.75">
      <c r="H2201" s="128"/>
      <c r="I2201" s="128"/>
      <c r="J2201" s="128"/>
    </row>
    <row r="2202" spans="8:10" ht="12.75">
      <c r="H2202" s="128"/>
      <c r="I2202" s="128"/>
      <c r="J2202" s="128"/>
    </row>
    <row r="2203" spans="8:10" ht="12.75">
      <c r="H2203" s="128"/>
      <c r="I2203" s="128"/>
      <c r="J2203" s="128"/>
    </row>
    <row r="2204" spans="8:10" ht="12.75">
      <c r="H2204" s="128"/>
      <c r="I2204" s="128"/>
      <c r="J2204" s="128"/>
    </row>
    <row r="2205" spans="8:10" ht="12.75">
      <c r="H2205" s="128"/>
      <c r="I2205" s="128"/>
      <c r="J2205" s="128"/>
    </row>
    <row r="2206" spans="8:10" ht="12.75">
      <c r="H2206" s="128"/>
      <c r="I2206" s="128"/>
      <c r="J2206" s="128"/>
    </row>
    <row r="2207" spans="8:10" ht="12.75">
      <c r="H2207" s="128"/>
      <c r="I2207" s="128"/>
      <c r="J2207" s="128"/>
    </row>
    <row r="2208" spans="8:10" ht="12.75">
      <c r="H2208" s="128"/>
      <c r="I2208" s="128"/>
      <c r="J2208" s="128"/>
    </row>
    <row r="2209" spans="8:10" ht="12.75">
      <c r="H2209" s="128"/>
      <c r="I2209" s="128"/>
      <c r="J2209" s="128"/>
    </row>
    <row r="2210" spans="8:10" ht="12.75">
      <c r="H2210" s="128"/>
      <c r="I2210" s="128"/>
      <c r="J2210" s="128"/>
    </row>
    <row r="2211" spans="8:10" ht="12.75">
      <c r="H2211" s="128"/>
      <c r="I2211" s="128"/>
      <c r="J2211" s="128"/>
    </row>
    <row r="2212" spans="8:10" ht="12.75">
      <c r="H2212" s="128"/>
      <c r="I2212" s="128"/>
      <c r="J2212" s="128"/>
    </row>
    <row r="2213" spans="8:10" ht="12.75">
      <c r="H2213" s="128"/>
      <c r="I2213" s="128"/>
      <c r="J2213" s="128"/>
    </row>
    <row r="2214" spans="8:10" ht="12.75">
      <c r="H2214" s="128"/>
      <c r="I2214" s="128"/>
      <c r="J2214" s="128"/>
    </row>
    <row r="2215" spans="8:10" ht="12.75">
      <c r="H2215" s="128"/>
      <c r="I2215" s="128"/>
      <c r="J2215" s="128"/>
    </row>
    <row r="2216" spans="8:10" ht="12.75">
      <c r="H2216" s="128"/>
      <c r="I2216" s="128"/>
      <c r="J2216" s="128"/>
    </row>
    <row r="2217" spans="8:10" ht="12.75">
      <c r="H2217" s="128"/>
      <c r="I2217" s="128"/>
      <c r="J2217" s="128"/>
    </row>
    <row r="2218" spans="8:10" ht="12.75">
      <c r="H2218" s="128"/>
      <c r="I2218" s="128"/>
      <c r="J2218" s="128"/>
    </row>
    <row r="2219" spans="8:10" ht="12.75">
      <c r="H2219" s="128"/>
      <c r="I2219" s="128"/>
      <c r="J2219" s="128"/>
    </row>
    <row r="2220" spans="8:10" ht="12.75">
      <c r="H2220" s="128"/>
      <c r="I2220" s="128"/>
      <c r="J2220" s="128"/>
    </row>
    <row r="2221" spans="8:10" ht="12.75">
      <c r="H2221" s="128"/>
      <c r="I2221" s="128"/>
      <c r="J2221" s="128"/>
    </row>
    <row r="2222" spans="8:10" ht="12.75">
      <c r="H2222" s="128"/>
      <c r="I2222" s="128"/>
      <c r="J2222" s="128"/>
    </row>
    <row r="2223" spans="8:10" ht="12.75">
      <c r="H2223" s="128"/>
      <c r="I2223" s="128"/>
      <c r="J2223" s="128"/>
    </row>
    <row r="2224" spans="8:10" ht="12.75">
      <c r="H2224" s="128"/>
      <c r="I2224" s="128"/>
      <c r="J2224" s="128"/>
    </row>
    <row r="2225" spans="8:10" ht="12.75">
      <c r="H2225" s="128"/>
      <c r="I2225" s="128"/>
      <c r="J2225" s="128"/>
    </row>
    <row r="2226" spans="8:10" ht="12.75">
      <c r="H2226" s="128"/>
      <c r="I2226" s="128"/>
      <c r="J2226" s="128"/>
    </row>
    <row r="2227" spans="8:10" ht="12.75">
      <c r="H2227" s="128"/>
      <c r="I2227" s="128"/>
      <c r="J2227" s="128"/>
    </row>
    <row r="2228" spans="8:10" ht="12.75">
      <c r="H2228" s="128"/>
      <c r="I2228" s="128"/>
      <c r="J2228" s="128"/>
    </row>
    <row r="2229" spans="8:10" ht="12.75">
      <c r="H2229" s="128"/>
      <c r="I2229" s="128"/>
      <c r="J2229" s="128"/>
    </row>
    <row r="2230" spans="8:10" ht="12.75">
      <c r="H2230" s="128"/>
      <c r="I2230" s="128"/>
      <c r="J2230" s="128"/>
    </row>
    <row r="2231" spans="8:10" ht="12.75">
      <c r="H2231" s="128"/>
      <c r="I2231" s="128"/>
      <c r="J2231" s="128"/>
    </row>
    <row r="2232" spans="8:10" ht="12.75">
      <c r="H2232" s="128"/>
      <c r="I2232" s="128"/>
      <c r="J2232" s="128"/>
    </row>
    <row r="2233" spans="8:10" ht="12.75">
      <c r="H2233" s="128"/>
      <c r="I2233" s="128"/>
      <c r="J2233" s="128"/>
    </row>
    <row r="2234" spans="8:10" ht="12.75">
      <c r="H2234" s="128"/>
      <c r="I2234" s="128"/>
      <c r="J2234" s="128"/>
    </row>
    <row r="2235" spans="8:10" ht="12.75">
      <c r="H2235" s="128"/>
      <c r="I2235" s="128"/>
      <c r="J2235" s="128"/>
    </row>
    <row r="2236" spans="8:10" ht="12.75">
      <c r="H2236" s="128"/>
      <c r="I2236" s="128"/>
      <c r="J2236" s="128"/>
    </row>
    <row r="2237" spans="8:10" ht="12.75">
      <c r="H2237" s="128"/>
      <c r="I2237" s="128"/>
      <c r="J2237" s="128"/>
    </row>
    <row r="2238" spans="8:10" ht="12.75">
      <c r="H2238" s="128"/>
      <c r="I2238" s="128"/>
      <c r="J2238" s="128"/>
    </row>
    <row r="2239" spans="8:10" ht="12.75">
      <c r="H2239" s="128"/>
      <c r="I2239" s="128"/>
      <c r="J2239" s="128"/>
    </row>
    <row r="2240" spans="8:10" ht="12.75">
      <c r="H2240" s="128"/>
      <c r="I2240" s="128"/>
      <c r="J2240" s="128"/>
    </row>
    <row r="2241" spans="8:10" ht="12.75">
      <c r="H2241" s="128"/>
      <c r="I2241" s="128"/>
      <c r="J2241" s="128"/>
    </row>
    <row r="2242" spans="8:10" ht="12.75">
      <c r="H2242" s="128"/>
      <c r="I2242" s="128"/>
      <c r="J2242" s="128"/>
    </row>
    <row r="2243" spans="8:10" ht="12.75">
      <c r="H2243" s="128"/>
      <c r="I2243" s="128"/>
      <c r="J2243" s="128"/>
    </row>
    <row r="2244" spans="8:10" ht="12.75">
      <c r="H2244" s="128"/>
      <c r="I2244" s="128"/>
      <c r="J2244" s="128"/>
    </row>
    <row r="2245" spans="8:10" ht="12.75">
      <c r="H2245" s="128"/>
      <c r="I2245" s="128"/>
      <c r="J2245" s="128"/>
    </row>
    <row r="2246" spans="8:10" ht="12.75">
      <c r="H2246" s="128"/>
      <c r="I2246" s="128"/>
      <c r="J2246" s="128"/>
    </row>
    <row r="2247" spans="8:10" ht="12.75">
      <c r="H2247" s="128"/>
      <c r="I2247" s="128"/>
      <c r="J2247" s="128"/>
    </row>
    <row r="2248" spans="8:10" ht="12.75">
      <c r="H2248" s="128"/>
      <c r="I2248" s="128"/>
      <c r="J2248" s="128"/>
    </row>
    <row r="2249" spans="8:10" ht="12.75">
      <c r="H2249" s="128"/>
      <c r="I2249" s="128"/>
      <c r="J2249" s="128"/>
    </row>
    <row r="2250" spans="8:10" ht="12.75">
      <c r="H2250" s="128"/>
      <c r="I2250" s="128"/>
      <c r="J2250" s="128"/>
    </row>
    <row r="2251" spans="8:10" ht="12.75">
      <c r="H2251" s="128"/>
      <c r="I2251" s="128"/>
      <c r="J2251" s="128"/>
    </row>
    <row r="2252" spans="8:10" ht="12.75">
      <c r="H2252" s="128"/>
      <c r="I2252" s="128"/>
      <c r="J2252" s="128"/>
    </row>
    <row r="2253" spans="8:10" ht="12.75">
      <c r="H2253" s="128"/>
      <c r="I2253" s="128"/>
      <c r="J2253" s="128"/>
    </row>
    <row r="2254" spans="8:10" ht="12.75">
      <c r="H2254" s="128"/>
      <c r="I2254" s="128"/>
      <c r="J2254" s="128"/>
    </row>
    <row r="2255" spans="8:10" ht="12.75">
      <c r="H2255" s="128"/>
      <c r="I2255" s="128"/>
      <c r="J2255" s="128"/>
    </row>
    <row r="2256" spans="8:10" ht="12.75">
      <c r="H2256" s="128"/>
      <c r="I2256" s="128"/>
      <c r="J2256" s="128"/>
    </row>
    <row r="2257" spans="8:10" ht="12.75">
      <c r="H2257" s="128"/>
      <c r="I2257" s="128"/>
      <c r="J2257" s="128"/>
    </row>
    <row r="2258" spans="8:10" ht="12.75">
      <c r="H2258" s="128"/>
      <c r="I2258" s="128"/>
      <c r="J2258" s="128"/>
    </row>
    <row r="2259" spans="8:10" ht="12.75">
      <c r="H2259" s="128"/>
      <c r="I2259" s="128"/>
      <c r="J2259" s="128"/>
    </row>
    <row r="2260" spans="8:10" ht="12.75">
      <c r="H2260" s="128"/>
      <c r="I2260" s="128"/>
      <c r="J2260" s="128"/>
    </row>
    <row r="2261" spans="8:10" ht="12.75">
      <c r="H2261" s="128"/>
      <c r="I2261" s="128"/>
      <c r="J2261" s="128"/>
    </row>
    <row r="2262" spans="8:10" ht="12.75">
      <c r="H2262" s="128"/>
      <c r="I2262" s="128"/>
      <c r="J2262" s="128"/>
    </row>
    <row r="2263" spans="8:10" ht="12.75">
      <c r="H2263" s="128"/>
      <c r="I2263" s="128"/>
      <c r="J2263" s="128"/>
    </row>
    <row r="2264" spans="8:10" ht="12.75">
      <c r="H2264" s="128"/>
      <c r="I2264" s="128"/>
      <c r="J2264" s="128"/>
    </row>
    <row r="2265" spans="8:10" ht="12.75">
      <c r="H2265" s="128"/>
      <c r="I2265" s="128"/>
      <c r="J2265" s="128"/>
    </row>
    <row r="2266" spans="8:10" ht="12.75">
      <c r="H2266" s="128"/>
      <c r="I2266" s="128"/>
      <c r="J2266" s="128"/>
    </row>
    <row r="2267" spans="8:10" ht="12.75">
      <c r="H2267" s="128"/>
      <c r="I2267" s="128"/>
      <c r="J2267" s="128"/>
    </row>
    <row r="2268" spans="8:10" ht="12.75">
      <c r="H2268" s="128"/>
      <c r="I2268" s="128"/>
      <c r="J2268" s="128"/>
    </row>
    <row r="2269" spans="8:10" ht="12.75">
      <c r="H2269" s="128"/>
      <c r="I2269" s="128"/>
      <c r="J2269" s="128"/>
    </row>
    <row r="2270" spans="8:10" ht="12.75">
      <c r="H2270" s="128"/>
      <c r="I2270" s="128"/>
      <c r="J2270" s="128"/>
    </row>
    <row r="2271" spans="8:10" ht="12.75">
      <c r="H2271" s="128"/>
      <c r="I2271" s="128"/>
      <c r="J2271" s="128"/>
    </row>
    <row r="2272" spans="8:10" ht="12.75">
      <c r="H2272" s="128"/>
      <c r="I2272" s="128"/>
      <c r="J2272" s="128"/>
    </row>
    <row r="2273" spans="8:10" ht="12.75">
      <c r="H2273" s="128"/>
      <c r="I2273" s="128"/>
      <c r="J2273" s="128"/>
    </row>
    <row r="2274" spans="8:10" ht="12.75">
      <c r="H2274" s="128"/>
      <c r="I2274" s="128"/>
      <c r="J2274" s="128"/>
    </row>
    <row r="2275" spans="8:10" ht="12.75">
      <c r="H2275" s="128"/>
      <c r="I2275" s="128"/>
      <c r="J2275" s="128"/>
    </row>
    <row r="2276" spans="8:10" ht="12.75">
      <c r="H2276" s="128"/>
      <c r="I2276" s="128"/>
      <c r="J2276" s="128"/>
    </row>
    <row r="2277" spans="8:10" ht="12.75">
      <c r="H2277" s="128"/>
      <c r="I2277" s="128"/>
      <c r="J2277" s="128"/>
    </row>
    <row r="2278" spans="8:10" ht="12.75">
      <c r="H2278" s="128"/>
      <c r="I2278" s="128"/>
      <c r="J2278" s="128"/>
    </row>
    <row r="2279" spans="8:10" ht="12.75">
      <c r="H2279" s="128"/>
      <c r="I2279" s="128"/>
      <c r="J2279" s="128"/>
    </row>
    <row r="2280" spans="8:10" ht="12.75">
      <c r="H2280" s="128"/>
      <c r="I2280" s="128"/>
      <c r="J2280" s="128"/>
    </row>
    <row r="2281" spans="8:10" ht="12.75">
      <c r="H2281" s="128"/>
      <c r="I2281" s="128"/>
      <c r="J2281" s="128"/>
    </row>
    <row r="2282" spans="8:10" ht="12.75">
      <c r="H2282" s="128"/>
      <c r="I2282" s="128"/>
      <c r="J2282" s="128"/>
    </row>
    <row r="2283" spans="8:10" ht="12.75">
      <c r="H2283" s="128"/>
      <c r="I2283" s="128"/>
      <c r="J2283" s="128"/>
    </row>
    <row r="2284" spans="8:10" ht="12.75">
      <c r="H2284" s="128"/>
      <c r="I2284" s="128"/>
      <c r="J2284" s="128"/>
    </row>
    <row r="2285" spans="8:10" ht="12.75">
      <c r="H2285" s="128"/>
      <c r="I2285" s="128"/>
      <c r="J2285" s="128"/>
    </row>
    <row r="2286" spans="8:10" ht="12.75">
      <c r="H2286" s="128"/>
      <c r="I2286" s="128"/>
      <c r="J2286" s="128"/>
    </row>
    <row r="2287" spans="8:10" ht="12.75">
      <c r="H2287" s="128"/>
      <c r="I2287" s="128"/>
      <c r="J2287" s="128"/>
    </row>
    <row r="2288" spans="8:10" ht="12.75">
      <c r="H2288" s="128"/>
      <c r="I2288" s="128"/>
      <c r="J2288" s="128"/>
    </row>
    <row r="2289" spans="8:10" ht="12.75">
      <c r="H2289" s="128"/>
      <c r="I2289" s="128"/>
      <c r="J2289" s="128"/>
    </row>
    <row r="2290" spans="8:10" ht="12.75">
      <c r="H2290" s="128"/>
      <c r="I2290" s="128"/>
      <c r="J2290" s="128"/>
    </row>
    <row r="2291" spans="8:10" ht="12.75">
      <c r="H2291" s="128"/>
      <c r="I2291" s="128"/>
      <c r="J2291" s="128"/>
    </row>
    <row r="2292" spans="8:10" ht="12.75">
      <c r="H2292" s="128"/>
      <c r="I2292" s="128"/>
      <c r="J2292" s="128"/>
    </row>
    <row r="2293" spans="8:10" ht="12.75">
      <c r="H2293" s="128"/>
      <c r="I2293" s="128"/>
      <c r="J2293" s="128"/>
    </row>
    <row r="2294" spans="8:10" ht="12.75">
      <c r="H2294" s="128"/>
      <c r="I2294" s="128"/>
      <c r="J2294" s="128"/>
    </row>
    <row r="2295" spans="8:10" ht="12.75">
      <c r="H2295" s="128"/>
      <c r="I2295" s="128"/>
      <c r="J2295" s="128"/>
    </row>
    <row r="2296" spans="8:10" ht="12.75">
      <c r="H2296" s="128"/>
      <c r="I2296" s="128"/>
      <c r="J2296" s="128"/>
    </row>
    <row r="2297" spans="8:10" ht="12.75">
      <c r="H2297" s="128"/>
      <c r="I2297" s="128"/>
      <c r="J2297" s="128"/>
    </row>
    <row r="2298" spans="8:10" ht="12.75">
      <c r="H2298" s="128"/>
      <c r="I2298" s="128"/>
      <c r="J2298" s="128"/>
    </row>
    <row r="2299" spans="8:10" ht="12.75">
      <c r="H2299" s="128"/>
      <c r="I2299" s="128"/>
      <c r="J2299" s="128"/>
    </row>
    <row r="2300" spans="8:10" ht="12.75">
      <c r="H2300" s="128"/>
      <c r="I2300" s="128"/>
      <c r="J2300" s="128"/>
    </row>
    <row r="2301" spans="8:10" ht="12.75">
      <c r="H2301" s="128"/>
      <c r="I2301" s="128"/>
      <c r="J2301" s="128"/>
    </row>
    <row r="2302" spans="8:10" ht="12.75">
      <c r="H2302" s="128"/>
      <c r="I2302" s="128"/>
      <c r="J2302" s="128"/>
    </row>
    <row r="2303" spans="8:10" ht="12.75">
      <c r="H2303" s="128"/>
      <c r="I2303" s="128"/>
      <c r="J2303" s="128"/>
    </row>
    <row r="2304" spans="8:10" ht="12.75">
      <c r="H2304" s="128"/>
      <c r="I2304" s="128"/>
      <c r="J2304" s="128"/>
    </row>
    <row r="2305" spans="8:10" ht="12.75">
      <c r="H2305" s="128"/>
      <c r="I2305" s="128"/>
      <c r="J2305" s="128"/>
    </row>
    <row r="2306" spans="8:10" ht="12.75">
      <c r="H2306" s="128"/>
      <c r="I2306" s="128"/>
      <c r="J2306" s="128"/>
    </row>
    <row r="2307" spans="8:10" ht="12.75">
      <c r="H2307" s="128"/>
      <c r="I2307" s="128"/>
      <c r="J2307" s="128"/>
    </row>
    <row r="2308" spans="8:10" ht="12.75">
      <c r="H2308" s="128"/>
      <c r="I2308" s="128"/>
      <c r="J2308" s="128"/>
    </row>
    <row r="2309" spans="8:10" ht="12.75">
      <c r="H2309" s="128"/>
      <c r="I2309" s="128"/>
      <c r="J2309" s="128"/>
    </row>
    <row r="2310" spans="8:10" ht="12.75">
      <c r="H2310" s="128"/>
      <c r="I2310" s="128"/>
      <c r="J2310" s="128"/>
    </row>
    <row r="2311" spans="8:10" ht="12.75">
      <c r="H2311" s="128"/>
      <c r="I2311" s="128"/>
      <c r="J2311" s="128"/>
    </row>
    <row r="2312" spans="8:10" ht="12.75">
      <c r="H2312" s="128"/>
      <c r="I2312" s="128"/>
      <c r="J2312" s="128"/>
    </row>
    <row r="2313" spans="8:10" ht="12.75">
      <c r="H2313" s="128"/>
      <c r="I2313" s="128"/>
      <c r="J2313" s="128"/>
    </row>
    <row r="2314" spans="8:10" ht="12.75">
      <c r="H2314" s="128"/>
      <c r="I2314" s="128"/>
      <c r="J2314" s="128"/>
    </row>
    <row r="2315" spans="8:10" ht="12.75">
      <c r="H2315" s="128"/>
      <c r="I2315" s="128"/>
      <c r="J2315" s="128"/>
    </row>
    <row r="2316" spans="8:10" ht="12.75">
      <c r="H2316" s="128"/>
      <c r="I2316" s="128"/>
      <c r="J2316" s="128"/>
    </row>
    <row r="2317" spans="8:10" ht="12.75">
      <c r="H2317" s="128"/>
      <c r="I2317" s="128"/>
      <c r="J2317" s="128"/>
    </row>
    <row r="2318" spans="8:10" ht="12.75">
      <c r="H2318" s="128"/>
      <c r="I2318" s="128"/>
      <c r="J2318" s="128"/>
    </row>
    <row r="2319" spans="8:10" ht="12.75">
      <c r="H2319" s="128"/>
      <c r="I2319" s="128"/>
      <c r="J2319" s="128"/>
    </row>
    <row r="2320" spans="8:10" ht="12.75">
      <c r="H2320" s="128"/>
      <c r="I2320" s="128"/>
      <c r="J2320" s="128"/>
    </row>
    <row r="2321" spans="8:10" ht="12.75">
      <c r="H2321" s="128"/>
      <c r="I2321" s="128"/>
      <c r="J2321" s="128"/>
    </row>
    <row r="2322" spans="8:10" ht="12.75">
      <c r="H2322" s="128"/>
      <c r="I2322" s="128"/>
      <c r="J2322" s="128"/>
    </row>
    <row r="2323" spans="8:10" ht="12.75">
      <c r="H2323" s="128"/>
      <c r="I2323" s="128"/>
      <c r="J2323" s="128"/>
    </row>
    <row r="2324" spans="8:10" ht="12.75">
      <c r="H2324" s="128"/>
      <c r="I2324" s="128"/>
      <c r="J2324" s="128"/>
    </row>
    <row r="2325" spans="8:10" ht="12.75">
      <c r="H2325" s="128"/>
      <c r="I2325" s="128"/>
      <c r="J2325" s="128"/>
    </row>
    <row r="2326" spans="8:10" ht="12.75">
      <c r="H2326" s="128"/>
      <c r="I2326" s="128"/>
      <c r="J2326" s="128"/>
    </row>
    <row r="2327" spans="8:10" ht="12.75">
      <c r="H2327" s="128"/>
      <c r="I2327" s="128"/>
      <c r="J2327" s="128"/>
    </row>
    <row r="2328" spans="8:10" ht="12.75">
      <c r="H2328" s="128"/>
      <c r="I2328" s="128"/>
      <c r="J2328" s="128"/>
    </row>
    <row r="2329" spans="8:10" ht="12.75">
      <c r="H2329" s="128"/>
      <c r="I2329" s="128"/>
      <c r="J2329" s="128"/>
    </row>
    <row r="2330" spans="8:10" ht="12.75">
      <c r="H2330" s="128"/>
      <c r="I2330" s="128"/>
      <c r="J2330" s="128"/>
    </row>
    <row r="2331" spans="8:10" ht="12.75">
      <c r="H2331" s="128"/>
      <c r="I2331" s="128"/>
      <c r="J2331" s="128"/>
    </row>
    <row r="2332" spans="8:10" ht="12.75">
      <c r="H2332" s="128"/>
      <c r="I2332" s="128"/>
      <c r="J2332" s="128"/>
    </row>
    <row r="2333" spans="8:10" ht="12.75">
      <c r="H2333" s="128"/>
      <c r="I2333" s="128"/>
      <c r="J2333" s="128"/>
    </row>
    <row r="2334" spans="8:10" ht="12.75">
      <c r="H2334" s="128"/>
      <c r="I2334" s="128"/>
      <c r="J2334" s="128"/>
    </row>
    <row r="2335" spans="8:10" ht="12.75">
      <c r="H2335" s="128"/>
      <c r="I2335" s="128"/>
      <c r="J2335" s="128"/>
    </row>
    <row r="2336" spans="8:10" ht="12.75">
      <c r="H2336" s="128"/>
      <c r="I2336" s="128"/>
      <c r="J2336" s="128"/>
    </row>
    <row r="2337" spans="8:10" ht="12.75">
      <c r="H2337" s="128"/>
      <c r="I2337" s="128"/>
      <c r="J2337" s="128"/>
    </row>
    <row r="2338" spans="8:10" ht="12.75">
      <c r="H2338" s="128"/>
      <c r="I2338" s="128"/>
      <c r="J2338" s="128"/>
    </row>
    <row r="2339" spans="8:10" ht="12.75">
      <c r="H2339" s="128"/>
      <c r="I2339" s="128"/>
      <c r="J2339" s="128"/>
    </row>
    <row r="2340" spans="8:10" ht="12.75">
      <c r="H2340" s="128"/>
      <c r="I2340" s="128"/>
      <c r="J2340" s="128"/>
    </row>
    <row r="2341" spans="8:10" ht="12.75">
      <c r="H2341" s="128"/>
      <c r="I2341" s="128"/>
      <c r="J2341" s="128"/>
    </row>
    <row r="2342" spans="8:10" ht="12.75">
      <c r="H2342" s="128"/>
      <c r="I2342" s="128"/>
      <c r="J2342" s="128"/>
    </row>
    <row r="2343" spans="8:10" ht="12.75">
      <c r="H2343" s="128"/>
      <c r="I2343" s="128"/>
      <c r="J2343" s="128"/>
    </row>
    <row r="2344" spans="8:10" ht="12.75">
      <c r="H2344" s="128"/>
      <c r="I2344" s="128"/>
      <c r="J2344" s="128"/>
    </row>
    <row r="2345" spans="8:10" ht="12.75">
      <c r="H2345" s="128"/>
      <c r="I2345" s="128"/>
      <c r="J2345" s="128"/>
    </row>
    <row r="2346" spans="8:10" ht="12.75">
      <c r="H2346" s="128"/>
      <c r="I2346" s="128"/>
      <c r="J2346" s="128"/>
    </row>
    <row r="2347" spans="8:10" ht="12.75">
      <c r="H2347" s="128"/>
      <c r="I2347" s="128"/>
      <c r="J2347" s="128"/>
    </row>
    <row r="2348" spans="8:10" ht="12.75">
      <c r="H2348" s="128"/>
      <c r="I2348" s="128"/>
      <c r="J2348" s="128"/>
    </row>
    <row r="2349" spans="8:10" ht="12.75">
      <c r="H2349" s="128"/>
      <c r="I2349" s="128"/>
      <c r="J2349" s="128"/>
    </row>
    <row r="2350" spans="8:10" ht="12.75">
      <c r="H2350" s="128"/>
      <c r="I2350" s="128"/>
      <c r="J2350" s="128"/>
    </row>
    <row r="2351" spans="8:10" ht="12.75">
      <c r="H2351" s="128"/>
      <c r="I2351" s="128"/>
      <c r="J2351" s="128"/>
    </row>
    <row r="2352" spans="8:10" ht="12.75">
      <c r="H2352" s="128"/>
      <c r="I2352" s="128"/>
      <c r="J2352" s="128"/>
    </row>
    <row r="2353" spans="8:10" ht="12.75">
      <c r="H2353" s="128"/>
      <c r="I2353" s="128"/>
      <c r="J2353" s="128"/>
    </row>
    <row r="2354" spans="8:10" ht="12.75">
      <c r="H2354" s="128"/>
      <c r="I2354" s="128"/>
      <c r="J2354" s="128"/>
    </row>
    <row r="2355" spans="8:10" ht="12.75">
      <c r="H2355" s="128"/>
      <c r="I2355" s="128"/>
      <c r="J2355" s="128"/>
    </row>
    <row r="2356" spans="8:10" ht="12.75">
      <c r="H2356" s="128"/>
      <c r="I2356" s="128"/>
      <c r="J2356" s="128"/>
    </row>
    <row r="2357" spans="8:10" ht="12.75">
      <c r="H2357" s="128"/>
      <c r="I2357" s="128"/>
      <c r="J2357" s="128"/>
    </row>
    <row r="2358" spans="8:10" ht="12.75">
      <c r="H2358" s="128"/>
      <c r="I2358" s="128"/>
      <c r="J2358" s="128"/>
    </row>
    <row r="2359" spans="8:10" ht="12.75">
      <c r="H2359" s="128"/>
      <c r="I2359" s="128"/>
      <c r="J2359" s="128"/>
    </row>
    <row r="2360" spans="8:10" ht="12.75">
      <c r="H2360" s="128"/>
      <c r="I2360" s="128"/>
      <c r="J2360" s="128"/>
    </row>
    <row r="2361" spans="8:10" ht="12.75">
      <c r="H2361" s="128"/>
      <c r="I2361" s="128"/>
      <c r="J2361" s="128"/>
    </row>
    <row r="2362" spans="8:10" ht="12.75">
      <c r="H2362" s="128"/>
      <c r="I2362" s="128"/>
      <c r="J2362" s="128"/>
    </row>
    <row r="2363" spans="8:10" ht="12.75">
      <c r="H2363" s="128"/>
      <c r="I2363" s="128"/>
      <c r="J2363" s="128"/>
    </row>
    <row r="2364" spans="8:10" ht="12.75">
      <c r="H2364" s="128"/>
      <c r="I2364" s="128"/>
      <c r="J2364" s="128"/>
    </row>
    <row r="2365" spans="8:10" ht="12.75">
      <c r="H2365" s="128"/>
      <c r="I2365" s="128"/>
      <c r="J2365" s="128"/>
    </row>
    <row r="2366" spans="8:10" ht="12.75">
      <c r="H2366" s="128"/>
      <c r="I2366" s="128"/>
      <c r="J2366" s="128"/>
    </row>
    <row r="2367" spans="8:10" ht="12.75">
      <c r="H2367" s="128"/>
      <c r="I2367" s="128"/>
      <c r="J2367" s="128"/>
    </row>
    <row r="2368" spans="8:10" ht="12.75">
      <c r="H2368" s="128"/>
      <c r="I2368" s="128"/>
      <c r="J2368" s="128"/>
    </row>
    <row r="2369" spans="8:10" ht="12.75">
      <c r="H2369" s="128"/>
      <c r="I2369" s="128"/>
      <c r="J2369" s="128"/>
    </row>
    <row r="2370" spans="8:10" ht="12.75">
      <c r="H2370" s="128"/>
      <c r="I2370" s="128"/>
      <c r="J2370" s="128"/>
    </row>
    <row r="2371" spans="8:10" ht="12.75">
      <c r="H2371" s="128"/>
      <c r="I2371" s="128"/>
      <c r="J2371" s="128"/>
    </row>
    <row r="2372" spans="8:10" ht="12.75">
      <c r="H2372" s="128"/>
      <c r="I2372" s="128"/>
      <c r="J2372" s="128"/>
    </row>
    <row r="2373" spans="8:10" ht="12.75">
      <c r="H2373" s="128"/>
      <c r="I2373" s="128"/>
      <c r="J2373" s="128"/>
    </row>
    <row r="2374" spans="8:10" ht="12.75">
      <c r="H2374" s="128"/>
      <c r="I2374" s="128"/>
      <c r="J2374" s="128"/>
    </row>
    <row r="2375" spans="8:10" ht="12.75">
      <c r="H2375" s="128"/>
      <c r="I2375" s="128"/>
      <c r="J2375" s="128"/>
    </row>
    <row r="2376" spans="8:10" ht="12.75">
      <c r="H2376" s="128"/>
      <c r="I2376" s="128"/>
      <c r="J2376" s="128"/>
    </row>
    <row r="2377" spans="8:10" ht="12.75">
      <c r="H2377" s="128"/>
      <c r="I2377" s="128"/>
      <c r="J2377" s="128"/>
    </row>
    <row r="2378" spans="8:10" ht="12.75">
      <c r="H2378" s="128"/>
      <c r="I2378" s="128"/>
      <c r="J2378" s="128"/>
    </row>
    <row r="2379" spans="8:10" ht="12.75">
      <c r="H2379" s="128"/>
      <c r="I2379" s="128"/>
      <c r="J2379" s="128"/>
    </row>
    <row r="2380" spans="8:10" ht="12.75">
      <c r="H2380" s="128"/>
      <c r="I2380" s="128"/>
      <c r="J2380" s="128"/>
    </row>
    <row r="2381" spans="8:10" ht="12.75">
      <c r="H2381" s="128"/>
      <c r="I2381" s="128"/>
      <c r="J2381" s="128"/>
    </row>
    <row r="2382" spans="8:10" ht="12.75">
      <c r="H2382" s="128"/>
      <c r="I2382" s="128"/>
      <c r="J2382" s="128"/>
    </row>
    <row r="2383" spans="8:10" ht="12.75">
      <c r="H2383" s="128"/>
      <c r="I2383" s="128"/>
      <c r="J2383" s="128"/>
    </row>
    <row r="2384" spans="8:10" ht="12.75">
      <c r="H2384" s="128"/>
      <c r="I2384" s="128"/>
      <c r="J2384" s="128"/>
    </row>
    <row r="2385" spans="8:10" ht="12.75">
      <c r="H2385" s="128"/>
      <c r="I2385" s="128"/>
      <c r="J2385" s="128"/>
    </row>
    <row r="2386" spans="8:10" ht="12.75">
      <c r="H2386" s="128"/>
      <c r="I2386" s="128"/>
      <c r="J2386" s="128"/>
    </row>
    <row r="2387" spans="8:10" ht="12.75">
      <c r="H2387" s="128"/>
      <c r="I2387" s="128"/>
      <c r="J2387" s="128"/>
    </row>
    <row r="2388" spans="8:10" ht="12.75">
      <c r="H2388" s="128"/>
      <c r="I2388" s="128"/>
      <c r="J2388" s="128"/>
    </row>
    <row r="2389" spans="8:10" ht="12.75">
      <c r="H2389" s="128"/>
      <c r="I2389" s="128"/>
      <c r="J2389" s="128"/>
    </row>
    <row r="2390" spans="8:10" ht="12.75">
      <c r="H2390" s="128"/>
      <c r="I2390" s="128"/>
      <c r="J2390" s="128"/>
    </row>
    <row r="2391" spans="8:10" ht="12.75">
      <c r="H2391" s="128"/>
      <c r="I2391" s="128"/>
      <c r="J2391" s="128"/>
    </row>
    <row r="2392" spans="8:10" ht="12.75">
      <c r="H2392" s="128"/>
      <c r="I2392" s="128"/>
      <c r="J2392" s="128"/>
    </row>
    <row r="2393" spans="8:10" ht="12.75">
      <c r="H2393" s="128"/>
      <c r="I2393" s="128"/>
      <c r="J2393" s="128"/>
    </row>
    <row r="2394" spans="8:10" ht="12.75">
      <c r="H2394" s="128"/>
      <c r="I2394" s="128"/>
      <c r="J2394" s="128"/>
    </row>
    <row r="2395" spans="8:10" ht="12.75">
      <c r="H2395" s="128"/>
      <c r="I2395" s="128"/>
      <c r="J2395" s="128"/>
    </row>
    <row r="2396" spans="8:10" ht="12.75">
      <c r="H2396" s="128"/>
      <c r="I2396" s="128"/>
      <c r="J2396" s="128"/>
    </row>
    <row r="2397" spans="8:10" ht="12.75">
      <c r="H2397" s="128"/>
      <c r="I2397" s="128"/>
      <c r="J2397" s="128"/>
    </row>
    <row r="2398" spans="8:10" ht="12.75">
      <c r="H2398" s="128"/>
      <c r="I2398" s="128"/>
      <c r="J2398" s="128"/>
    </row>
    <row r="2399" spans="8:10" ht="12.75">
      <c r="H2399" s="128"/>
      <c r="I2399" s="128"/>
      <c r="J2399" s="128"/>
    </row>
    <row r="2400" spans="8:10" ht="12.75">
      <c r="H2400" s="128"/>
      <c r="I2400" s="128"/>
      <c r="J2400" s="128"/>
    </row>
    <row r="2401" spans="8:10" ht="12.75">
      <c r="H2401" s="128"/>
      <c r="I2401" s="128"/>
      <c r="J2401" s="128"/>
    </row>
    <row r="2402" spans="8:10" ht="12.75">
      <c r="H2402" s="128"/>
      <c r="I2402" s="128"/>
      <c r="J2402" s="128"/>
    </row>
    <row r="2403" spans="8:10" ht="12.75">
      <c r="H2403" s="128"/>
      <c r="I2403" s="128"/>
      <c r="J2403" s="128"/>
    </row>
    <row r="2404" spans="8:10" ht="12.75">
      <c r="H2404" s="128"/>
      <c r="I2404" s="128"/>
      <c r="J2404" s="128"/>
    </row>
    <row r="2405" spans="8:10" ht="12.75">
      <c r="H2405" s="128"/>
      <c r="I2405" s="128"/>
      <c r="J2405" s="128"/>
    </row>
    <row r="2406" spans="8:10" ht="12.75">
      <c r="H2406" s="128"/>
      <c r="I2406" s="128"/>
      <c r="J2406" s="128"/>
    </row>
    <row r="2407" spans="8:10" ht="12.75">
      <c r="H2407" s="128"/>
      <c r="I2407" s="128"/>
      <c r="J2407" s="128"/>
    </row>
    <row r="2408" spans="8:10" ht="12.75">
      <c r="H2408" s="128"/>
      <c r="I2408" s="128"/>
      <c r="J2408" s="128"/>
    </row>
    <row r="2409" spans="8:10" ht="12.75">
      <c r="H2409" s="128"/>
      <c r="I2409" s="128"/>
      <c r="J2409" s="128"/>
    </row>
    <row r="2410" spans="8:10" ht="12.75">
      <c r="H2410" s="128"/>
      <c r="I2410" s="128"/>
      <c r="J2410" s="128"/>
    </row>
    <row r="2411" spans="8:10" ht="12.75">
      <c r="H2411" s="128"/>
      <c r="I2411" s="128"/>
      <c r="J2411" s="128"/>
    </row>
    <row r="2412" spans="8:10" ht="12.75">
      <c r="H2412" s="128"/>
      <c r="I2412" s="128"/>
      <c r="J2412" s="128"/>
    </row>
    <row r="2413" spans="8:10" ht="12.75">
      <c r="H2413" s="128"/>
      <c r="I2413" s="128"/>
      <c r="J2413" s="128"/>
    </row>
    <row r="2414" spans="8:10" ht="12.75">
      <c r="H2414" s="128"/>
      <c r="I2414" s="128"/>
      <c r="J2414" s="128"/>
    </row>
    <row r="2415" spans="8:10" ht="12.75">
      <c r="H2415" s="128"/>
      <c r="I2415" s="128"/>
      <c r="J2415" s="128"/>
    </row>
    <row r="2416" spans="8:10" ht="12.75">
      <c r="H2416" s="128"/>
      <c r="I2416" s="128"/>
      <c r="J2416" s="128"/>
    </row>
    <row r="2417" spans="8:10" ht="12.75">
      <c r="H2417" s="128"/>
      <c r="I2417" s="128"/>
      <c r="J2417" s="128"/>
    </row>
    <row r="2418" spans="8:10" ht="12.75">
      <c r="H2418" s="128"/>
      <c r="I2418" s="128"/>
      <c r="J2418" s="128"/>
    </row>
    <row r="2419" spans="8:10" ht="12.75">
      <c r="H2419" s="128"/>
      <c r="I2419" s="128"/>
      <c r="J2419" s="128"/>
    </row>
    <row r="2420" spans="8:10" ht="12.75">
      <c r="H2420" s="128"/>
      <c r="I2420" s="128"/>
      <c r="J2420" s="128"/>
    </row>
    <row r="2421" spans="8:10" ht="12.75">
      <c r="H2421" s="128"/>
      <c r="I2421" s="128"/>
      <c r="J2421" s="128"/>
    </row>
    <row r="2422" spans="8:10" ht="12.75">
      <c r="H2422" s="128"/>
      <c r="I2422" s="128"/>
      <c r="J2422" s="128"/>
    </row>
    <row r="2423" spans="8:10" ht="12.75">
      <c r="H2423" s="128"/>
      <c r="I2423" s="128"/>
      <c r="J2423" s="128"/>
    </row>
    <row r="2424" spans="8:10" ht="12.75">
      <c r="H2424" s="128"/>
      <c r="I2424" s="128"/>
      <c r="J2424" s="128"/>
    </row>
    <row r="2425" spans="8:10" ht="12.75">
      <c r="H2425" s="128"/>
      <c r="I2425" s="128"/>
      <c r="J2425" s="128"/>
    </row>
    <row r="2426" spans="8:10" ht="12.75">
      <c r="H2426" s="128"/>
      <c r="I2426" s="128"/>
      <c r="J2426" s="128"/>
    </row>
    <row r="2427" spans="8:10" ht="12.75">
      <c r="H2427" s="128"/>
      <c r="I2427" s="128"/>
      <c r="J2427" s="128"/>
    </row>
    <row r="2428" spans="8:10" ht="12.75">
      <c r="H2428" s="128"/>
      <c r="I2428" s="128"/>
      <c r="J2428" s="128"/>
    </row>
    <row r="2429" spans="8:10" ht="12.75">
      <c r="H2429" s="128"/>
      <c r="I2429" s="128"/>
      <c r="J2429" s="128"/>
    </row>
    <row r="2430" spans="8:10" ht="12.75">
      <c r="H2430" s="128"/>
      <c r="I2430" s="128"/>
      <c r="J2430" s="128"/>
    </row>
    <row r="2431" spans="8:10" ht="12.75">
      <c r="H2431" s="128"/>
      <c r="I2431" s="128"/>
      <c r="J2431" s="128"/>
    </row>
    <row r="2432" spans="8:10" ht="12.75">
      <c r="H2432" s="128"/>
      <c r="I2432" s="128"/>
      <c r="J2432" s="128"/>
    </row>
    <row r="2433" spans="8:10" ht="12.75">
      <c r="H2433" s="128"/>
      <c r="I2433" s="128"/>
      <c r="J2433" s="128"/>
    </row>
    <row r="2434" spans="8:10" ht="12.75">
      <c r="H2434" s="128"/>
      <c r="I2434" s="128"/>
      <c r="J2434" s="128"/>
    </row>
    <row r="2435" spans="8:10" ht="12.75">
      <c r="H2435" s="128"/>
      <c r="I2435" s="128"/>
      <c r="J2435" s="128"/>
    </row>
    <row r="2436" spans="8:10" ht="12.75">
      <c r="H2436" s="128"/>
      <c r="I2436" s="128"/>
      <c r="J2436" s="128"/>
    </row>
    <row r="2437" spans="8:10" ht="12.75">
      <c r="H2437" s="128"/>
      <c r="I2437" s="128"/>
      <c r="J2437" s="128"/>
    </row>
    <row r="2438" spans="8:10" ht="12.75">
      <c r="H2438" s="128"/>
      <c r="I2438" s="128"/>
      <c r="J2438" s="128"/>
    </row>
    <row r="2439" spans="8:10" ht="12.75">
      <c r="H2439" s="128"/>
      <c r="I2439" s="128"/>
      <c r="J2439" s="128"/>
    </row>
    <row r="2440" spans="8:10" ht="12.75">
      <c r="H2440" s="128"/>
      <c r="I2440" s="128"/>
      <c r="J2440" s="128"/>
    </row>
    <row r="2441" spans="8:10" ht="12.75">
      <c r="H2441" s="128"/>
      <c r="I2441" s="128"/>
      <c r="J2441" s="128"/>
    </row>
    <row r="2442" spans="8:10" ht="12.75">
      <c r="H2442" s="128"/>
      <c r="I2442" s="128"/>
      <c r="J2442" s="128"/>
    </row>
    <row r="2443" spans="8:10" ht="12.75">
      <c r="H2443" s="128"/>
      <c r="I2443" s="128"/>
      <c r="J2443" s="128"/>
    </row>
    <row r="2444" spans="8:10" ht="12.75">
      <c r="H2444" s="128"/>
      <c r="I2444" s="128"/>
      <c r="J2444" s="128"/>
    </row>
    <row r="2445" spans="8:10" ht="12.75">
      <c r="H2445" s="128"/>
      <c r="I2445" s="128"/>
      <c r="J2445" s="128"/>
    </row>
    <row r="2446" spans="8:10" ht="12.75">
      <c r="H2446" s="128"/>
      <c r="I2446" s="128"/>
      <c r="J2446" s="128"/>
    </row>
    <row r="2447" spans="8:10" ht="12.75">
      <c r="H2447" s="128"/>
      <c r="I2447" s="128"/>
      <c r="J2447" s="128"/>
    </row>
    <row r="2448" spans="8:10" ht="12.75">
      <c r="H2448" s="128"/>
      <c r="I2448" s="128"/>
      <c r="J2448" s="128"/>
    </row>
    <row r="2449" spans="8:10" ht="12.75">
      <c r="H2449" s="128"/>
      <c r="I2449" s="128"/>
      <c r="J2449" s="128"/>
    </row>
    <row r="2450" spans="8:10" ht="12.75">
      <c r="H2450" s="128"/>
      <c r="I2450" s="128"/>
      <c r="J2450" s="128"/>
    </row>
    <row r="2451" spans="8:10" ht="12.75">
      <c r="H2451" s="128"/>
      <c r="I2451" s="128"/>
      <c r="J2451" s="128"/>
    </row>
    <row r="2452" spans="8:10" ht="12.75">
      <c r="H2452" s="128"/>
      <c r="I2452" s="128"/>
      <c r="J2452" s="128"/>
    </row>
  </sheetData>
  <mergeCells count="8">
    <mergeCell ref="A54:D54"/>
    <mergeCell ref="A51:D51"/>
    <mergeCell ref="A10:D10"/>
    <mergeCell ref="A27:D27"/>
    <mergeCell ref="A50:D50"/>
    <mergeCell ref="A39:D39"/>
    <mergeCell ref="A42:D42"/>
    <mergeCell ref="A47:D47"/>
  </mergeCells>
  <printOptions/>
  <pageMargins left="0.21" right="0.26" top="0.35" bottom="0.35" header="0.2" footer="0.3"/>
  <pageSetup horizontalDpi="300" verticalDpi="300" orientation="landscape" paperSize="9" scale="90" r:id="rId1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pane xSplit="1" ySplit="4" topLeftCell="D44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37.57421875" style="0" customWidth="1"/>
    <col min="2" max="2" width="12.421875" style="0" bestFit="1" customWidth="1"/>
    <col min="3" max="3" width="12.00390625" style="0" bestFit="1" customWidth="1"/>
    <col min="4" max="4" width="11.8515625" style="0" bestFit="1" customWidth="1"/>
    <col min="5" max="5" width="10.8515625" style="0" customWidth="1"/>
    <col min="6" max="6" width="16.7109375" style="0" customWidth="1"/>
    <col min="7" max="7" width="15.57421875" style="0" bestFit="1" customWidth="1"/>
    <col min="8" max="9" width="14.57421875" style="0" bestFit="1" customWidth="1"/>
    <col min="10" max="10" width="15.57421875" style="0" bestFit="1" customWidth="1"/>
  </cols>
  <sheetData>
    <row r="1" spans="1:7" ht="16.5">
      <c r="A1" s="24" t="s">
        <v>179</v>
      </c>
      <c r="B1" s="49"/>
      <c r="C1" s="50"/>
      <c r="E1" s="30"/>
      <c r="F1" s="31"/>
      <c r="G1" s="31"/>
    </row>
    <row r="2" spans="2:7" ht="13.5" thickBot="1">
      <c r="B2" s="49"/>
      <c r="C2" s="50"/>
      <c r="E2" s="30"/>
      <c r="F2" s="31"/>
      <c r="G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45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180</v>
      </c>
      <c r="B5" s="72" t="s">
        <v>181</v>
      </c>
      <c r="C5" s="98">
        <v>45905</v>
      </c>
      <c r="D5" s="39">
        <f aca="true" t="shared" si="0" ref="D5:D10">C5*118%</f>
        <v>54167.899999999994</v>
      </c>
      <c r="E5" s="40">
        <v>1</v>
      </c>
      <c r="F5" s="11">
        <f aca="true" t="shared" si="1" ref="F5:F10">E5*D5</f>
        <v>54167.899999999994</v>
      </c>
      <c r="G5" s="106">
        <f aca="true" t="shared" si="2" ref="G5:G10">F5*6</f>
        <v>325007.39999999997</v>
      </c>
      <c r="H5" s="114">
        <v>0</v>
      </c>
      <c r="I5" s="111">
        <f aca="true" t="shared" si="3" ref="I5:I10">(2500+375)*6*E5</f>
        <v>17250</v>
      </c>
      <c r="J5" s="74">
        <f aca="true" t="shared" si="4" ref="J5:J10">SUM(G5:I5)</f>
        <v>342257.39999999997</v>
      </c>
    </row>
    <row r="6" spans="1:10" ht="12.75">
      <c r="A6" s="71" t="s">
        <v>77</v>
      </c>
      <c r="B6" s="96" t="s">
        <v>76</v>
      </c>
      <c r="C6" s="97">
        <v>25145</v>
      </c>
      <c r="D6" s="39">
        <f t="shared" si="0"/>
        <v>29671.1</v>
      </c>
      <c r="E6" s="40">
        <v>1</v>
      </c>
      <c r="F6" s="11">
        <f t="shared" si="1"/>
        <v>29671.1</v>
      </c>
      <c r="G6" s="11">
        <f t="shared" si="2"/>
        <v>178026.59999999998</v>
      </c>
      <c r="H6" s="114">
        <v>0</v>
      </c>
      <c r="I6" s="111">
        <f t="shared" si="3"/>
        <v>17250</v>
      </c>
      <c r="J6" s="74">
        <f t="shared" si="4"/>
        <v>195276.59999999998</v>
      </c>
    </row>
    <row r="7" spans="1:10" ht="12.75">
      <c r="A7" s="71" t="s">
        <v>151</v>
      </c>
      <c r="B7" s="72" t="s">
        <v>76</v>
      </c>
      <c r="C7" s="98">
        <v>25145</v>
      </c>
      <c r="D7" s="39">
        <f t="shared" si="0"/>
        <v>29671.1</v>
      </c>
      <c r="E7" s="40">
        <v>1</v>
      </c>
      <c r="F7" s="11">
        <f t="shared" si="1"/>
        <v>29671.1</v>
      </c>
      <c r="G7" s="11">
        <f t="shared" si="2"/>
        <v>178026.59999999998</v>
      </c>
      <c r="H7" s="114">
        <v>0</v>
      </c>
      <c r="I7" s="111">
        <f t="shared" si="3"/>
        <v>17250</v>
      </c>
      <c r="J7" s="74">
        <f t="shared" si="4"/>
        <v>195276.59999999998</v>
      </c>
    </row>
    <row r="8" spans="1:10" ht="12.75">
      <c r="A8" s="71" t="s">
        <v>152</v>
      </c>
      <c r="B8" s="72" t="s">
        <v>76</v>
      </c>
      <c r="C8" s="98">
        <v>25145</v>
      </c>
      <c r="D8" s="39">
        <f t="shared" si="0"/>
        <v>29671.1</v>
      </c>
      <c r="E8" s="40">
        <v>1</v>
      </c>
      <c r="F8" s="11">
        <f t="shared" si="1"/>
        <v>29671.1</v>
      </c>
      <c r="G8" s="11">
        <f t="shared" si="2"/>
        <v>178026.59999999998</v>
      </c>
      <c r="H8" s="114">
        <v>0</v>
      </c>
      <c r="I8" s="111">
        <f t="shared" si="3"/>
        <v>17250</v>
      </c>
      <c r="J8" s="74">
        <f t="shared" si="4"/>
        <v>195276.59999999998</v>
      </c>
    </row>
    <row r="9" spans="1:10" ht="12.75">
      <c r="A9" s="71" t="s">
        <v>143</v>
      </c>
      <c r="B9" s="72" t="s">
        <v>60</v>
      </c>
      <c r="C9" s="98">
        <v>32750</v>
      </c>
      <c r="D9" s="39">
        <f t="shared" si="0"/>
        <v>38645</v>
      </c>
      <c r="E9" s="40">
        <v>1</v>
      </c>
      <c r="F9" s="11">
        <f t="shared" si="1"/>
        <v>38645</v>
      </c>
      <c r="G9" s="11">
        <f t="shared" si="2"/>
        <v>231870</v>
      </c>
      <c r="H9" s="114">
        <v>0</v>
      </c>
      <c r="I9" s="111">
        <f t="shared" si="3"/>
        <v>17250</v>
      </c>
      <c r="J9" s="74">
        <f t="shared" si="4"/>
        <v>249120</v>
      </c>
    </row>
    <row r="10" spans="1:10" ht="12.75">
      <c r="A10" s="71" t="s">
        <v>182</v>
      </c>
      <c r="B10" s="72" t="s">
        <v>76</v>
      </c>
      <c r="C10" s="98">
        <v>25145</v>
      </c>
      <c r="D10" s="39">
        <f t="shared" si="0"/>
        <v>29671.1</v>
      </c>
      <c r="E10" s="40">
        <v>1</v>
      </c>
      <c r="F10" s="11">
        <f t="shared" si="1"/>
        <v>29671.1</v>
      </c>
      <c r="G10" s="11">
        <f t="shared" si="2"/>
        <v>178026.59999999998</v>
      </c>
      <c r="H10" s="114">
        <v>0</v>
      </c>
      <c r="I10" s="111">
        <f t="shared" si="3"/>
        <v>17250</v>
      </c>
      <c r="J10" s="74">
        <f t="shared" si="4"/>
        <v>195276.59999999998</v>
      </c>
    </row>
    <row r="11" spans="1:10" ht="13.5" thickBot="1">
      <c r="A11" s="285" t="s">
        <v>58</v>
      </c>
      <c r="B11" s="286"/>
      <c r="C11" s="286"/>
      <c r="D11" s="286"/>
      <c r="E11" s="63">
        <f aca="true" t="shared" si="5" ref="E11:J11">SUM(E5:E10)</f>
        <v>6</v>
      </c>
      <c r="F11" s="64">
        <f t="shared" si="5"/>
        <v>211497.30000000002</v>
      </c>
      <c r="G11" s="115">
        <f t="shared" si="5"/>
        <v>1268983.7999999998</v>
      </c>
      <c r="H11" s="115">
        <f t="shared" si="5"/>
        <v>0</v>
      </c>
      <c r="I11" s="115">
        <f t="shared" si="5"/>
        <v>103500</v>
      </c>
      <c r="J11" s="161">
        <f t="shared" si="5"/>
        <v>1372483.7999999998</v>
      </c>
    </row>
    <row r="12" spans="1:10" ht="13.5" thickBot="1">
      <c r="A12" s="56" t="s">
        <v>79</v>
      </c>
      <c r="B12" s="57"/>
      <c r="C12" s="58"/>
      <c r="D12" s="59"/>
      <c r="E12" s="60"/>
      <c r="F12" s="61"/>
      <c r="G12" s="61"/>
      <c r="H12" s="61"/>
      <c r="I12" s="61"/>
      <c r="J12" s="62"/>
    </row>
    <row r="13" spans="1:10" ht="12.75">
      <c r="A13" s="71" t="s">
        <v>158</v>
      </c>
      <c r="B13" s="72" t="s">
        <v>27</v>
      </c>
      <c r="C13" s="86">
        <v>16250</v>
      </c>
      <c r="D13" s="39">
        <f aca="true" t="shared" si="6" ref="D13:D27">C13*118%</f>
        <v>19175</v>
      </c>
      <c r="E13" s="40">
        <v>1</v>
      </c>
      <c r="F13" s="11">
        <f aca="true" t="shared" si="7" ref="F13:F27">E13*D13</f>
        <v>19175</v>
      </c>
      <c r="G13" s="11">
        <f aca="true" t="shared" si="8" ref="G13:G27">F13*6</f>
        <v>115050</v>
      </c>
      <c r="H13" s="114">
        <v>0</v>
      </c>
      <c r="I13" s="111">
        <f>(2500+375)*6*E13</f>
        <v>17250</v>
      </c>
      <c r="J13" s="74">
        <f>SUM(G13:I13)</f>
        <v>132300</v>
      </c>
    </row>
    <row r="14" spans="1:10" ht="12.75">
      <c r="A14" s="71" t="s">
        <v>86</v>
      </c>
      <c r="B14" s="72" t="s">
        <v>23</v>
      </c>
      <c r="C14" s="86">
        <v>16520</v>
      </c>
      <c r="D14" s="39">
        <f t="shared" si="6"/>
        <v>19493.6</v>
      </c>
      <c r="E14" s="40">
        <v>8</v>
      </c>
      <c r="F14" s="11">
        <f t="shared" si="7"/>
        <v>155948.8</v>
      </c>
      <c r="G14" s="11">
        <f t="shared" si="8"/>
        <v>935692.7999999999</v>
      </c>
      <c r="H14" s="114">
        <v>0</v>
      </c>
      <c r="I14" s="111">
        <f aca="true" t="shared" si="9" ref="I14:I27">(2500+375)*6*E14</f>
        <v>138000</v>
      </c>
      <c r="J14" s="74">
        <f aca="true" t="shared" si="10" ref="J14:J27">SUM(G14:I14)</f>
        <v>1073692.7999999998</v>
      </c>
    </row>
    <row r="15" spans="1:10" ht="12.75">
      <c r="A15" s="71" t="s">
        <v>93</v>
      </c>
      <c r="B15" s="72" t="s">
        <v>27</v>
      </c>
      <c r="C15" s="86">
        <v>16250</v>
      </c>
      <c r="D15" s="39">
        <f t="shared" si="6"/>
        <v>19175</v>
      </c>
      <c r="E15" s="40">
        <v>1</v>
      </c>
      <c r="F15" s="11">
        <f t="shared" si="7"/>
        <v>19175</v>
      </c>
      <c r="G15" s="11">
        <f t="shared" si="8"/>
        <v>115050</v>
      </c>
      <c r="H15" s="114">
        <v>0</v>
      </c>
      <c r="I15" s="111">
        <f t="shared" si="9"/>
        <v>17250</v>
      </c>
      <c r="J15" s="74">
        <f t="shared" si="10"/>
        <v>132300</v>
      </c>
    </row>
    <row r="16" spans="1:10" ht="12.75">
      <c r="A16" s="75" t="s">
        <v>162</v>
      </c>
      <c r="B16" s="72" t="s">
        <v>27</v>
      </c>
      <c r="C16" s="86">
        <v>16250</v>
      </c>
      <c r="D16" s="39">
        <f t="shared" si="6"/>
        <v>19175</v>
      </c>
      <c r="E16" s="40">
        <v>1</v>
      </c>
      <c r="F16" s="11">
        <f t="shared" si="7"/>
        <v>19175</v>
      </c>
      <c r="G16" s="11">
        <f t="shared" si="8"/>
        <v>115050</v>
      </c>
      <c r="H16" s="114">
        <v>0</v>
      </c>
      <c r="I16" s="111">
        <f t="shared" si="9"/>
        <v>17250</v>
      </c>
      <c r="J16" s="74">
        <f t="shared" si="10"/>
        <v>132300</v>
      </c>
    </row>
    <row r="17" spans="1:10" ht="12.75">
      <c r="A17" s="75" t="s">
        <v>24</v>
      </c>
      <c r="B17" s="72" t="s">
        <v>25</v>
      </c>
      <c r="C17" s="86">
        <v>15470</v>
      </c>
      <c r="D17" s="39">
        <f t="shared" si="6"/>
        <v>18254.6</v>
      </c>
      <c r="E17" s="40">
        <v>2</v>
      </c>
      <c r="F17" s="11">
        <f t="shared" si="7"/>
        <v>36509.2</v>
      </c>
      <c r="G17" s="11">
        <f t="shared" si="8"/>
        <v>219055.19999999998</v>
      </c>
      <c r="H17" s="114">
        <v>0</v>
      </c>
      <c r="I17" s="111">
        <f t="shared" si="9"/>
        <v>34500</v>
      </c>
      <c r="J17" s="74">
        <f t="shared" si="10"/>
        <v>253555.19999999998</v>
      </c>
    </row>
    <row r="18" spans="1:10" ht="12.75">
      <c r="A18" s="71" t="s">
        <v>92</v>
      </c>
      <c r="B18" s="72" t="s">
        <v>39</v>
      </c>
      <c r="C18" s="86">
        <v>15870</v>
      </c>
      <c r="D18" s="39">
        <f t="shared" si="6"/>
        <v>18726.6</v>
      </c>
      <c r="E18" s="40">
        <v>2</v>
      </c>
      <c r="F18" s="11">
        <f t="shared" si="7"/>
        <v>37453.2</v>
      </c>
      <c r="G18" s="11">
        <f t="shared" si="8"/>
        <v>224719.19999999998</v>
      </c>
      <c r="H18" s="114">
        <v>0</v>
      </c>
      <c r="I18" s="111">
        <f t="shared" si="9"/>
        <v>34500</v>
      </c>
      <c r="J18" s="74">
        <f t="shared" si="10"/>
        <v>259219.19999999998</v>
      </c>
    </row>
    <row r="19" spans="1:10" ht="12.75">
      <c r="A19" s="75" t="s">
        <v>149</v>
      </c>
      <c r="B19" s="72" t="s">
        <v>27</v>
      </c>
      <c r="C19" s="86">
        <v>16250</v>
      </c>
      <c r="D19" s="39">
        <f t="shared" si="6"/>
        <v>19175</v>
      </c>
      <c r="E19" s="40">
        <v>3</v>
      </c>
      <c r="F19" s="11">
        <f t="shared" si="7"/>
        <v>57525</v>
      </c>
      <c r="G19" s="11">
        <f t="shared" si="8"/>
        <v>345150</v>
      </c>
      <c r="H19" s="114">
        <v>0</v>
      </c>
      <c r="I19" s="111">
        <f t="shared" si="9"/>
        <v>51750</v>
      </c>
      <c r="J19" s="74">
        <f t="shared" si="10"/>
        <v>396900</v>
      </c>
    </row>
    <row r="20" spans="1:10" ht="12.75">
      <c r="A20" s="71" t="s">
        <v>84</v>
      </c>
      <c r="B20" s="72" t="s">
        <v>85</v>
      </c>
      <c r="C20" s="86">
        <v>19095</v>
      </c>
      <c r="D20" s="39">
        <f t="shared" si="6"/>
        <v>22532.1</v>
      </c>
      <c r="E20" s="40">
        <v>1</v>
      </c>
      <c r="F20" s="11">
        <f t="shared" si="7"/>
        <v>22532.1</v>
      </c>
      <c r="G20" s="11">
        <f t="shared" si="8"/>
        <v>135192.59999999998</v>
      </c>
      <c r="H20" s="114">
        <v>0</v>
      </c>
      <c r="I20" s="111">
        <f t="shared" si="9"/>
        <v>17250</v>
      </c>
      <c r="J20" s="74">
        <f t="shared" si="10"/>
        <v>152442.59999999998</v>
      </c>
    </row>
    <row r="21" spans="1:10" ht="12.75">
      <c r="A21" s="75" t="s">
        <v>165</v>
      </c>
      <c r="B21" s="72" t="s">
        <v>27</v>
      </c>
      <c r="C21" s="86">
        <v>16250</v>
      </c>
      <c r="D21" s="39">
        <f t="shared" si="6"/>
        <v>19175</v>
      </c>
      <c r="E21" s="40">
        <v>2</v>
      </c>
      <c r="F21" s="11">
        <f t="shared" si="7"/>
        <v>38350</v>
      </c>
      <c r="G21" s="11">
        <f t="shared" si="8"/>
        <v>230100</v>
      </c>
      <c r="H21" s="114">
        <v>0</v>
      </c>
      <c r="I21" s="111">
        <f t="shared" si="9"/>
        <v>34500</v>
      </c>
      <c r="J21" s="74">
        <f t="shared" si="10"/>
        <v>264600</v>
      </c>
    </row>
    <row r="22" spans="1:10" ht="12.75">
      <c r="A22" s="75" t="s">
        <v>166</v>
      </c>
      <c r="B22" s="72" t="s">
        <v>25</v>
      </c>
      <c r="C22" s="86">
        <v>15470</v>
      </c>
      <c r="D22" s="39">
        <f t="shared" si="6"/>
        <v>18254.6</v>
      </c>
      <c r="E22" s="40">
        <v>2</v>
      </c>
      <c r="F22" s="11">
        <f t="shared" si="7"/>
        <v>36509.2</v>
      </c>
      <c r="G22" s="11">
        <f t="shared" si="8"/>
        <v>219055.19999999998</v>
      </c>
      <c r="H22" s="114">
        <v>0</v>
      </c>
      <c r="I22" s="111">
        <f t="shared" si="9"/>
        <v>34500</v>
      </c>
      <c r="J22" s="74">
        <f t="shared" si="10"/>
        <v>253555.19999999998</v>
      </c>
    </row>
    <row r="23" spans="1:10" ht="12.75">
      <c r="A23" s="75" t="s">
        <v>38</v>
      </c>
      <c r="B23" s="72" t="s">
        <v>39</v>
      </c>
      <c r="C23" s="86">
        <v>15870</v>
      </c>
      <c r="D23" s="39">
        <f t="shared" si="6"/>
        <v>18726.6</v>
      </c>
      <c r="E23" s="40">
        <v>1</v>
      </c>
      <c r="F23" s="11">
        <f t="shared" si="7"/>
        <v>18726.6</v>
      </c>
      <c r="G23" s="11">
        <f t="shared" si="8"/>
        <v>112359.59999999999</v>
      </c>
      <c r="H23" s="114">
        <v>0</v>
      </c>
      <c r="I23" s="111">
        <f t="shared" si="9"/>
        <v>17250</v>
      </c>
      <c r="J23" s="74">
        <f t="shared" si="10"/>
        <v>129609.59999999999</v>
      </c>
    </row>
    <row r="24" spans="1:10" ht="12.75">
      <c r="A24" s="75" t="s">
        <v>135</v>
      </c>
      <c r="B24" s="72" t="s">
        <v>39</v>
      </c>
      <c r="C24" s="86">
        <v>15870</v>
      </c>
      <c r="D24" s="39">
        <f t="shared" si="6"/>
        <v>18726.6</v>
      </c>
      <c r="E24" s="40">
        <v>1</v>
      </c>
      <c r="F24" s="11">
        <f t="shared" si="7"/>
        <v>18726.6</v>
      </c>
      <c r="G24" s="11">
        <f t="shared" si="8"/>
        <v>112359.59999999999</v>
      </c>
      <c r="H24" s="114">
        <v>0</v>
      </c>
      <c r="I24" s="111">
        <f t="shared" si="9"/>
        <v>17250</v>
      </c>
      <c r="J24" s="74">
        <f t="shared" si="10"/>
        <v>129609.59999999999</v>
      </c>
    </row>
    <row r="25" spans="1:10" ht="12.75">
      <c r="A25" s="75" t="s">
        <v>20</v>
      </c>
      <c r="B25" s="72" t="s">
        <v>21</v>
      </c>
      <c r="C25" s="86">
        <v>16260</v>
      </c>
      <c r="D25" s="39">
        <f t="shared" si="6"/>
        <v>19186.8</v>
      </c>
      <c r="E25" s="40">
        <v>10</v>
      </c>
      <c r="F25" s="11">
        <f t="shared" si="7"/>
        <v>191868</v>
      </c>
      <c r="G25" s="11">
        <f t="shared" si="8"/>
        <v>1151208</v>
      </c>
      <c r="H25" s="114">
        <v>0</v>
      </c>
      <c r="I25" s="111">
        <f t="shared" si="9"/>
        <v>172500</v>
      </c>
      <c r="J25" s="74">
        <f t="shared" si="10"/>
        <v>1323708</v>
      </c>
    </row>
    <row r="26" spans="1:10" ht="12.75">
      <c r="A26" s="85" t="s">
        <v>121</v>
      </c>
      <c r="B26" s="72" t="s">
        <v>39</v>
      </c>
      <c r="C26" s="86">
        <v>15870</v>
      </c>
      <c r="D26" s="39">
        <f t="shared" si="6"/>
        <v>18726.6</v>
      </c>
      <c r="E26" s="40">
        <v>1</v>
      </c>
      <c r="F26" s="11">
        <f t="shared" si="7"/>
        <v>18726.6</v>
      </c>
      <c r="G26" s="11">
        <f t="shared" si="8"/>
        <v>112359.59999999999</v>
      </c>
      <c r="H26" s="114">
        <v>0</v>
      </c>
      <c r="I26" s="111">
        <f t="shared" si="9"/>
        <v>17250</v>
      </c>
      <c r="J26" s="74">
        <f t="shared" si="10"/>
        <v>129609.59999999999</v>
      </c>
    </row>
    <row r="27" spans="1:10" ht="12.75">
      <c r="A27" s="75" t="s">
        <v>178</v>
      </c>
      <c r="B27" s="72" t="s">
        <v>27</v>
      </c>
      <c r="C27" s="86">
        <v>16250</v>
      </c>
      <c r="D27" s="39">
        <f t="shared" si="6"/>
        <v>19175</v>
      </c>
      <c r="E27" s="40">
        <v>1</v>
      </c>
      <c r="F27" s="11">
        <f t="shared" si="7"/>
        <v>19175</v>
      </c>
      <c r="G27" s="11">
        <f t="shared" si="8"/>
        <v>115050</v>
      </c>
      <c r="H27" s="114">
        <v>0</v>
      </c>
      <c r="I27" s="111">
        <f t="shared" si="9"/>
        <v>17250</v>
      </c>
      <c r="J27" s="74">
        <f t="shared" si="10"/>
        <v>132300</v>
      </c>
    </row>
    <row r="28" spans="1:10" ht="13.5" thickBot="1">
      <c r="A28" s="285" t="s">
        <v>58</v>
      </c>
      <c r="B28" s="286"/>
      <c r="C28" s="286"/>
      <c r="D28" s="286"/>
      <c r="E28" s="63">
        <f aca="true" t="shared" si="11" ref="E28:J28">SUM(E13:E27)</f>
        <v>37</v>
      </c>
      <c r="F28" s="64">
        <f t="shared" si="11"/>
        <v>709575.2999999999</v>
      </c>
      <c r="G28" s="115">
        <f t="shared" si="11"/>
        <v>4257451.800000001</v>
      </c>
      <c r="H28" s="115">
        <f t="shared" si="11"/>
        <v>0</v>
      </c>
      <c r="I28" s="115">
        <f t="shared" si="11"/>
        <v>638250</v>
      </c>
      <c r="J28" s="161">
        <f t="shared" si="11"/>
        <v>4895701.8</v>
      </c>
    </row>
    <row r="29" spans="1:10" ht="13.5" thickBot="1">
      <c r="A29" s="66" t="s">
        <v>94</v>
      </c>
      <c r="B29" s="67"/>
      <c r="C29" s="68"/>
      <c r="D29" s="69"/>
      <c r="E29" s="32">
        <f aca="true" t="shared" si="12" ref="E29:J29">SUM(E11+E28)</f>
        <v>43</v>
      </c>
      <c r="F29" s="23">
        <f t="shared" si="12"/>
        <v>921072.6</v>
      </c>
      <c r="G29" s="23">
        <f t="shared" si="12"/>
        <v>5526435.600000001</v>
      </c>
      <c r="H29" s="23">
        <f t="shared" si="12"/>
        <v>0</v>
      </c>
      <c r="I29" s="23">
        <f t="shared" si="12"/>
        <v>741750</v>
      </c>
      <c r="J29" s="158">
        <f t="shared" si="12"/>
        <v>6268185.6</v>
      </c>
    </row>
    <row r="30" spans="2:7" ht="12.75">
      <c r="B30" s="49"/>
      <c r="C30" s="50"/>
      <c r="E30" s="30"/>
      <c r="F30" s="31"/>
      <c r="G30" s="31"/>
    </row>
    <row r="31" spans="2:7" ht="12.75">
      <c r="B31" s="49"/>
      <c r="C31" s="50"/>
      <c r="E31" s="30"/>
      <c r="F31" s="31"/>
      <c r="G31" s="31"/>
    </row>
    <row r="32" spans="1:8" s="1" customFormat="1" ht="17.25" thickBot="1">
      <c r="A32" s="4" t="s">
        <v>243</v>
      </c>
      <c r="D32" s="2"/>
      <c r="F32" s="20"/>
      <c r="G32" s="20"/>
      <c r="H32" s="3"/>
    </row>
    <row r="33" spans="1:10" ht="39" thickBot="1">
      <c r="A33" s="51" t="s">
        <v>0</v>
      </c>
      <c r="B33" s="52" t="s">
        <v>1</v>
      </c>
      <c r="C33" s="52" t="s">
        <v>2</v>
      </c>
      <c r="D33" s="52" t="s">
        <v>3</v>
      </c>
      <c r="E33" s="53" t="s">
        <v>28</v>
      </c>
      <c r="F33" s="54" t="s">
        <v>37</v>
      </c>
      <c r="G33" s="110" t="s">
        <v>4</v>
      </c>
      <c r="H33" s="54" t="s">
        <v>250</v>
      </c>
      <c r="I33" s="110" t="s">
        <v>251</v>
      </c>
      <c r="J33" s="55" t="s">
        <v>94</v>
      </c>
    </row>
    <row r="34" spans="1:10" s="1" customFormat="1" ht="13.5" thickBot="1">
      <c r="A34" s="232" t="s">
        <v>5</v>
      </c>
      <c r="B34" s="129"/>
      <c r="C34" s="84"/>
      <c r="D34" s="59"/>
      <c r="E34" s="59"/>
      <c r="F34" s="177"/>
      <c r="G34" s="177"/>
      <c r="H34" s="177"/>
      <c r="I34" s="177"/>
      <c r="J34" s="176"/>
    </row>
    <row r="35" spans="1:10" s="1" customFormat="1" ht="12.75">
      <c r="A35" s="208" t="s">
        <v>6</v>
      </c>
      <c r="B35" s="9" t="s">
        <v>7</v>
      </c>
      <c r="C35" s="10">
        <v>42650</v>
      </c>
      <c r="D35" s="11">
        <f>42650*118%</f>
        <v>50327</v>
      </c>
      <c r="E35" s="15">
        <v>2</v>
      </c>
      <c r="F35" s="11">
        <f>E35*D35</f>
        <v>100654</v>
      </c>
      <c r="G35" s="13">
        <f>F35*6</f>
        <v>603924</v>
      </c>
      <c r="H35" s="114">
        <f>(C35*25%)*6*E35</f>
        <v>127950</v>
      </c>
      <c r="I35" s="111">
        <f>(2500+375)*6*E35</f>
        <v>34500</v>
      </c>
      <c r="J35" s="74">
        <f>SUM(G35:I35)</f>
        <v>766374</v>
      </c>
    </row>
    <row r="36" spans="1:10" s="1" customFormat="1" ht="12.75">
      <c r="A36" s="208" t="s">
        <v>9</v>
      </c>
      <c r="B36" s="9" t="s">
        <v>10</v>
      </c>
      <c r="C36" s="10">
        <v>26900</v>
      </c>
      <c r="D36" s="17">
        <f>C36*118%</f>
        <v>31742</v>
      </c>
      <c r="E36" s="15">
        <v>2</v>
      </c>
      <c r="F36" s="11">
        <f>E36*D36</f>
        <v>63484</v>
      </c>
      <c r="G36" s="13">
        <f>F36*6</f>
        <v>380904</v>
      </c>
      <c r="H36" s="114">
        <f>(C36*25%)*6*E36</f>
        <v>80700</v>
      </c>
      <c r="I36" s="111">
        <f>(2500+375)*6*E36</f>
        <v>34500</v>
      </c>
      <c r="J36" s="74">
        <f>SUM(G36:I36)</f>
        <v>496104</v>
      </c>
    </row>
    <row r="37" spans="1:10" s="1" customFormat="1" ht="13.5" thickBot="1">
      <c r="A37" s="277" t="s">
        <v>94</v>
      </c>
      <c r="B37" s="278"/>
      <c r="C37" s="278"/>
      <c r="D37" s="279"/>
      <c r="E37" s="185">
        <f aca="true" t="shared" si="13" ref="E37:J37">SUM(E35:E36)</f>
        <v>4</v>
      </c>
      <c r="F37" s="186">
        <f t="shared" si="13"/>
        <v>164138</v>
      </c>
      <c r="G37" s="235">
        <f t="shared" si="13"/>
        <v>984828</v>
      </c>
      <c r="H37" s="186">
        <f t="shared" si="13"/>
        <v>208650</v>
      </c>
      <c r="I37" s="186">
        <f t="shared" si="13"/>
        <v>69000</v>
      </c>
      <c r="J37" s="200">
        <f t="shared" si="13"/>
        <v>1262478</v>
      </c>
    </row>
    <row r="38" ht="13.5" thickTop="1"/>
    <row r="39" spans="1:7" ht="16.5">
      <c r="A39" s="24" t="s">
        <v>99</v>
      </c>
      <c r="E39" s="30"/>
      <c r="F39" s="31"/>
      <c r="G39" s="31"/>
    </row>
    <row r="40" spans="5:7" ht="13.5" thickBot="1">
      <c r="E40" s="30"/>
      <c r="F40" s="31"/>
      <c r="G40" s="31"/>
    </row>
    <row r="41" spans="1:10" ht="39" thickBot="1">
      <c r="A41" s="51" t="s">
        <v>0</v>
      </c>
      <c r="B41" s="52" t="s">
        <v>1</v>
      </c>
      <c r="C41" s="52" t="s">
        <v>2</v>
      </c>
      <c r="D41" s="52" t="s">
        <v>3</v>
      </c>
      <c r="E41" s="53" t="s">
        <v>28</v>
      </c>
      <c r="F41" s="54" t="s">
        <v>37</v>
      </c>
      <c r="G41" s="54" t="s">
        <v>4</v>
      </c>
      <c r="H41" s="113" t="s">
        <v>250</v>
      </c>
      <c r="I41" s="110" t="s">
        <v>251</v>
      </c>
      <c r="J41" s="55" t="s">
        <v>94</v>
      </c>
    </row>
    <row r="42" spans="1:10" ht="13.5" thickBot="1">
      <c r="A42" s="232" t="s">
        <v>5</v>
      </c>
      <c r="B42" s="129"/>
      <c r="C42" s="84"/>
      <c r="D42" s="59"/>
      <c r="E42" s="60"/>
      <c r="F42" s="61"/>
      <c r="G42" s="61"/>
      <c r="H42" s="61"/>
      <c r="I42" s="61"/>
      <c r="J42" s="62"/>
    </row>
    <row r="43" spans="1:10" ht="12.75">
      <c r="A43" s="206" t="s">
        <v>32</v>
      </c>
      <c r="B43" s="34" t="s">
        <v>31</v>
      </c>
      <c r="C43" s="35">
        <v>50905</v>
      </c>
      <c r="D43" s="35">
        <f>C43*118%</f>
        <v>60067.899999999994</v>
      </c>
      <c r="E43" s="36">
        <v>1</v>
      </c>
      <c r="F43" s="11">
        <f>E43*D43</f>
        <v>60067.899999999994</v>
      </c>
      <c r="G43" s="11">
        <f>F43*6</f>
        <v>360407.39999999997</v>
      </c>
      <c r="H43" s="114">
        <f>(C43*25%)*6*E43</f>
        <v>76357.5</v>
      </c>
      <c r="I43" s="111">
        <f>(2500+375)*6*E43</f>
        <v>17250</v>
      </c>
      <c r="J43" s="74">
        <f>SUM(G43:I43)</f>
        <v>454014.89999999997</v>
      </c>
    </row>
    <row r="44" spans="1:10" ht="12.75">
      <c r="A44" s="207" t="s">
        <v>51</v>
      </c>
      <c r="B44" s="38" t="s">
        <v>52</v>
      </c>
      <c r="C44" s="39">
        <v>37650</v>
      </c>
      <c r="D44" s="39">
        <f>C44*118%</f>
        <v>44427</v>
      </c>
      <c r="E44" s="40">
        <v>12</v>
      </c>
      <c r="F44" s="11">
        <f>E44*D44</f>
        <v>533124</v>
      </c>
      <c r="G44" s="11">
        <f>F44*6</f>
        <v>3198744</v>
      </c>
      <c r="H44" s="114">
        <f>(C44*25%)*6*E44</f>
        <v>677700</v>
      </c>
      <c r="I44" s="111">
        <f>(2500+375)*6*E44</f>
        <v>207000</v>
      </c>
      <c r="J44" s="74">
        <f>SUM(G44:I44)</f>
        <v>4083444</v>
      </c>
    </row>
    <row r="45" spans="1:10" ht="12.75">
      <c r="A45" s="207" t="s">
        <v>12</v>
      </c>
      <c r="B45" s="38" t="s">
        <v>13</v>
      </c>
      <c r="C45" s="39">
        <v>20755</v>
      </c>
      <c r="D45" s="39">
        <f>C45*118%</f>
        <v>24490.899999999998</v>
      </c>
      <c r="E45" s="40">
        <v>18</v>
      </c>
      <c r="F45" s="11">
        <f>E45*D45</f>
        <v>440836.19999999995</v>
      </c>
      <c r="G45" s="11">
        <f>F45*6</f>
        <v>2645017.1999999997</v>
      </c>
      <c r="H45" s="114">
        <f>(C45*25%)*6*E45</f>
        <v>560385</v>
      </c>
      <c r="I45" s="111">
        <f>(2500+375)*6*E45</f>
        <v>310500</v>
      </c>
      <c r="J45" s="74">
        <f>SUM(G45:I45)</f>
        <v>3515902.1999999997</v>
      </c>
    </row>
    <row r="46" spans="1:10" s="44" customFormat="1" ht="13.5" thickBot="1">
      <c r="A46" s="271" t="s">
        <v>58</v>
      </c>
      <c r="B46" s="272"/>
      <c r="C46" s="272"/>
      <c r="D46" s="273"/>
      <c r="E46" s="42">
        <f aca="true" t="shared" si="14" ref="E46:J46">SUM(E43:E45)</f>
        <v>31</v>
      </c>
      <c r="F46" s="43">
        <f t="shared" si="14"/>
        <v>1034028.1</v>
      </c>
      <c r="G46" s="43">
        <f t="shared" si="14"/>
        <v>6204168.6</v>
      </c>
      <c r="H46" s="43">
        <f t="shared" si="14"/>
        <v>1314442.5</v>
      </c>
      <c r="I46" s="43">
        <f t="shared" si="14"/>
        <v>534750</v>
      </c>
      <c r="J46" s="155">
        <f t="shared" si="14"/>
        <v>8053361.1</v>
      </c>
    </row>
    <row r="47" spans="1:10" ht="13.5" thickBot="1">
      <c r="A47" s="56" t="s">
        <v>79</v>
      </c>
      <c r="B47" s="57"/>
      <c r="C47" s="58"/>
      <c r="D47" s="59"/>
      <c r="E47" s="60"/>
      <c r="F47" s="61"/>
      <c r="G47" s="61"/>
      <c r="H47" s="61"/>
      <c r="I47" s="61"/>
      <c r="J47" s="62"/>
    </row>
    <row r="48" spans="1:10" ht="12.75">
      <c r="A48" s="207" t="s">
        <v>87</v>
      </c>
      <c r="B48" s="38" t="s">
        <v>85</v>
      </c>
      <c r="C48" s="39">
        <v>19095</v>
      </c>
      <c r="D48" s="39">
        <f>C48*118%</f>
        <v>22532.1</v>
      </c>
      <c r="E48" s="40">
        <v>1</v>
      </c>
      <c r="F48" s="11">
        <f>E48*D48</f>
        <v>22532.1</v>
      </c>
      <c r="G48" s="11">
        <f>F48*6</f>
        <v>135192.59999999998</v>
      </c>
      <c r="H48" s="114">
        <v>0</v>
      </c>
      <c r="I48" s="111">
        <f>(2500+375)*6*E48</f>
        <v>17250</v>
      </c>
      <c r="J48" s="74">
        <f>SUM(G48:I48)</f>
        <v>152442.59999999998</v>
      </c>
    </row>
    <row r="49" spans="1:10" s="44" customFormat="1" ht="13.5" thickBot="1">
      <c r="A49" s="271" t="s">
        <v>58</v>
      </c>
      <c r="B49" s="272"/>
      <c r="C49" s="272"/>
      <c r="D49" s="273"/>
      <c r="E49" s="42">
        <f aca="true" t="shared" si="15" ref="E49:J49">SUM(E48:E48)</f>
        <v>1</v>
      </c>
      <c r="F49" s="45">
        <f t="shared" si="15"/>
        <v>22532.1</v>
      </c>
      <c r="G49" s="43">
        <f t="shared" si="15"/>
        <v>135192.59999999998</v>
      </c>
      <c r="H49" s="43">
        <f t="shared" si="15"/>
        <v>0</v>
      </c>
      <c r="I49" s="43">
        <f t="shared" si="15"/>
        <v>17250</v>
      </c>
      <c r="J49" s="155">
        <f t="shared" si="15"/>
        <v>152442.59999999998</v>
      </c>
    </row>
    <row r="50" spans="1:10" s="44" customFormat="1" ht="13.5" thickBot="1">
      <c r="A50" s="274" t="s">
        <v>94</v>
      </c>
      <c r="B50" s="275"/>
      <c r="C50" s="275"/>
      <c r="D50" s="276"/>
      <c r="E50" s="18">
        <f aca="true" t="shared" si="16" ref="E50:J50">SUM(E46+E49)</f>
        <v>32</v>
      </c>
      <c r="F50" s="23">
        <f t="shared" si="16"/>
        <v>1056560.2</v>
      </c>
      <c r="G50" s="23">
        <f t="shared" si="16"/>
        <v>6339361.199999999</v>
      </c>
      <c r="H50" s="23">
        <f t="shared" si="16"/>
        <v>1314442.5</v>
      </c>
      <c r="I50" s="23">
        <f t="shared" si="16"/>
        <v>552000</v>
      </c>
      <c r="J50" s="70">
        <f t="shared" si="16"/>
        <v>8205803.699999999</v>
      </c>
    </row>
    <row r="52" ht="13.5" thickBot="1"/>
    <row r="53" spans="1:10" ht="13.5" thickBot="1">
      <c r="A53" s="293" t="s">
        <v>94</v>
      </c>
      <c r="B53" s="294"/>
      <c r="C53" s="294"/>
      <c r="D53" s="295"/>
      <c r="E53" s="32">
        <f aca="true" t="shared" si="17" ref="E53:J53">SUM(E29+E37+E50)</f>
        <v>79</v>
      </c>
      <c r="F53" s="23">
        <f t="shared" si="17"/>
        <v>2141770.8</v>
      </c>
      <c r="G53" s="112">
        <f t="shared" si="17"/>
        <v>12850624.8</v>
      </c>
      <c r="H53" s="112">
        <f t="shared" si="17"/>
        <v>1523092.5</v>
      </c>
      <c r="I53" s="23">
        <f t="shared" si="17"/>
        <v>1362750</v>
      </c>
      <c r="J53" s="158">
        <f t="shared" si="17"/>
        <v>15736467.299999999</v>
      </c>
    </row>
  </sheetData>
  <mergeCells count="7">
    <mergeCell ref="A50:D50"/>
    <mergeCell ref="A53:D53"/>
    <mergeCell ref="A11:D11"/>
    <mergeCell ref="A28:D28"/>
    <mergeCell ref="A37:D37"/>
    <mergeCell ref="A49:D49"/>
    <mergeCell ref="A46:D46"/>
  </mergeCells>
  <printOptions/>
  <pageMargins left="0.21" right="0.26" top="0.35" bottom="0.35" header="0.2" footer="0.3"/>
  <pageSetup horizontalDpi="300" verticalDpi="300" orientation="landscape" paperSize="9" scale="90" r:id="rId1"/>
  <rowBreaks count="1" manualBreakCount="1">
    <brk id="3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pane xSplit="1" ySplit="4" topLeftCell="G5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37.421875" style="0" customWidth="1"/>
    <col min="2" max="2" width="12.421875" style="0" bestFit="1" customWidth="1"/>
    <col min="3" max="3" width="12.28125" style="0" bestFit="1" customWidth="1"/>
    <col min="4" max="4" width="11.8515625" style="0" bestFit="1" customWidth="1"/>
    <col min="5" max="5" width="10.421875" style="0" customWidth="1"/>
    <col min="6" max="6" width="16.57421875" style="0" customWidth="1"/>
    <col min="7" max="7" width="15.57421875" style="0" bestFit="1" customWidth="1"/>
    <col min="8" max="8" width="14.57421875" style="0" bestFit="1" customWidth="1"/>
    <col min="9" max="9" width="14.57421875" style="0" customWidth="1"/>
    <col min="10" max="10" width="15.57421875" style="0" customWidth="1"/>
  </cols>
  <sheetData>
    <row r="1" spans="1:7" ht="16.5">
      <c r="A1" s="24" t="s">
        <v>183</v>
      </c>
      <c r="B1" s="49"/>
      <c r="C1" s="50"/>
      <c r="E1" s="30"/>
      <c r="F1" s="31"/>
      <c r="G1" s="31"/>
    </row>
    <row r="2" spans="2:7" ht="13.5" thickBot="1">
      <c r="B2" s="49"/>
      <c r="C2" s="50"/>
      <c r="E2" s="30"/>
      <c r="F2" s="31"/>
      <c r="G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45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68</v>
      </c>
      <c r="B5" s="96" t="s">
        <v>69</v>
      </c>
      <c r="C5" s="97">
        <v>41905</v>
      </c>
      <c r="D5" s="39">
        <f>C5*118%</f>
        <v>49447.899999999994</v>
      </c>
      <c r="E5" s="40">
        <v>1</v>
      </c>
      <c r="F5" s="11">
        <f>E5*D5</f>
        <v>49447.899999999994</v>
      </c>
      <c r="G5" s="106">
        <f>F5*6</f>
        <v>296687.39999999997</v>
      </c>
      <c r="H5" s="114">
        <v>0</v>
      </c>
      <c r="I5" s="111">
        <f>(2500+375)*6*E5</f>
        <v>17250</v>
      </c>
      <c r="J5" s="74">
        <f>SUM(G5:I5)</f>
        <v>313937.39999999997</v>
      </c>
    </row>
    <row r="6" spans="1:10" ht="12.75">
      <c r="A6" s="71" t="s">
        <v>184</v>
      </c>
      <c r="B6" s="72" t="s">
        <v>76</v>
      </c>
      <c r="C6" s="98">
        <v>25145</v>
      </c>
      <c r="D6" s="39">
        <f>C6*118%</f>
        <v>29671.1</v>
      </c>
      <c r="E6" s="40">
        <v>2</v>
      </c>
      <c r="F6" s="11">
        <f>E6*D6</f>
        <v>59342.2</v>
      </c>
      <c r="G6" s="11">
        <f>F6*6</f>
        <v>356053.19999999995</v>
      </c>
      <c r="H6" s="114">
        <v>0</v>
      </c>
      <c r="I6" s="111">
        <f>(2500+375)*6*E6</f>
        <v>34500</v>
      </c>
      <c r="J6" s="74">
        <f>SUM(G6:I6)</f>
        <v>390553.19999999995</v>
      </c>
    </row>
    <row r="7" spans="1:10" ht="12.75">
      <c r="A7" s="71" t="s">
        <v>142</v>
      </c>
      <c r="B7" s="72" t="s">
        <v>60</v>
      </c>
      <c r="C7" s="98">
        <v>32750</v>
      </c>
      <c r="D7" s="39">
        <f>C7*118%</f>
        <v>38645</v>
      </c>
      <c r="E7" s="40">
        <v>1</v>
      </c>
      <c r="F7" s="11">
        <f>E7*D7</f>
        <v>38645</v>
      </c>
      <c r="G7" s="11">
        <f>F7*6</f>
        <v>231870</v>
      </c>
      <c r="H7" s="114">
        <v>0</v>
      </c>
      <c r="I7" s="111">
        <f>(2500+375)*6*E7</f>
        <v>17250</v>
      </c>
      <c r="J7" s="74">
        <f>SUM(G7:I7)</f>
        <v>249120</v>
      </c>
    </row>
    <row r="8" spans="1:10" ht="12.75">
      <c r="A8" s="71" t="s">
        <v>143</v>
      </c>
      <c r="B8" s="72" t="s">
        <v>60</v>
      </c>
      <c r="C8" s="98">
        <v>32750</v>
      </c>
      <c r="D8" s="39">
        <f>C8*118%</f>
        <v>38645</v>
      </c>
      <c r="E8" s="40">
        <v>2</v>
      </c>
      <c r="F8" s="11">
        <f>E8*D8</f>
        <v>77290</v>
      </c>
      <c r="G8" s="11">
        <f>F8*6</f>
        <v>463740</v>
      </c>
      <c r="H8" s="114">
        <v>0</v>
      </c>
      <c r="I8" s="111">
        <f>(2500+375)*6*E8</f>
        <v>34500</v>
      </c>
      <c r="J8" s="74">
        <f>SUM(G8:I8)</f>
        <v>498240</v>
      </c>
    </row>
    <row r="9" spans="1:10" ht="12.75">
      <c r="A9" s="71" t="s">
        <v>185</v>
      </c>
      <c r="B9" s="72" t="s">
        <v>76</v>
      </c>
      <c r="C9" s="98">
        <v>25145</v>
      </c>
      <c r="D9" s="39">
        <f>C9*118%</f>
        <v>29671.1</v>
      </c>
      <c r="E9" s="40">
        <v>1</v>
      </c>
      <c r="F9" s="11">
        <f>E9*D9</f>
        <v>29671.1</v>
      </c>
      <c r="G9" s="11">
        <f>F9*6</f>
        <v>178026.59999999998</v>
      </c>
      <c r="H9" s="114">
        <v>0</v>
      </c>
      <c r="I9" s="111">
        <f>(2500+375)*6*E9</f>
        <v>17250</v>
      </c>
      <c r="J9" s="74">
        <f>SUM(G9:I9)</f>
        <v>195276.59999999998</v>
      </c>
    </row>
    <row r="10" spans="1:10" ht="13.5" thickBot="1">
      <c r="A10" s="285" t="s">
        <v>58</v>
      </c>
      <c r="B10" s="286"/>
      <c r="C10" s="286"/>
      <c r="D10" s="286"/>
      <c r="E10" s="63">
        <f aca="true" t="shared" si="0" ref="E10:J10">SUM(E5:E9)</f>
        <v>7</v>
      </c>
      <c r="F10" s="64">
        <f t="shared" si="0"/>
        <v>254396.19999999998</v>
      </c>
      <c r="G10" s="115">
        <f t="shared" si="0"/>
        <v>1526377.1999999997</v>
      </c>
      <c r="H10" s="115">
        <f t="shared" si="0"/>
        <v>0</v>
      </c>
      <c r="I10" s="163">
        <f t="shared" si="0"/>
        <v>120750</v>
      </c>
      <c r="J10" s="161">
        <f t="shared" si="0"/>
        <v>1647127.1999999997</v>
      </c>
    </row>
    <row r="11" spans="1:10" ht="13.5" thickBot="1">
      <c r="A11" s="56" t="s">
        <v>79</v>
      </c>
      <c r="B11" s="57"/>
      <c r="C11" s="58"/>
      <c r="D11" s="59"/>
      <c r="E11" s="60"/>
      <c r="F11" s="61"/>
      <c r="G11" s="61"/>
      <c r="H11" s="61"/>
      <c r="I11" s="61"/>
      <c r="J11" s="62"/>
    </row>
    <row r="12" spans="1:10" ht="12.75">
      <c r="A12" s="71" t="s">
        <v>186</v>
      </c>
      <c r="B12" s="72" t="s">
        <v>27</v>
      </c>
      <c r="C12" s="86">
        <v>16250</v>
      </c>
      <c r="D12" s="39">
        <f aca="true" t="shared" si="1" ref="D12:D23">C12*118%</f>
        <v>19175</v>
      </c>
      <c r="E12" s="40">
        <v>1</v>
      </c>
      <c r="F12" s="11">
        <f aca="true" t="shared" si="2" ref="F12:F23">E12*D12</f>
        <v>19175</v>
      </c>
      <c r="G12" s="106">
        <f aca="true" t="shared" si="3" ref="G12:G23">F12*6</f>
        <v>115050</v>
      </c>
      <c r="H12" s="114">
        <v>0</v>
      </c>
      <c r="I12" s="111">
        <f>(2500+375)*6*E12</f>
        <v>17250</v>
      </c>
      <c r="J12" s="107">
        <f>SUM(G12:I12)</f>
        <v>132300</v>
      </c>
    </row>
    <row r="13" spans="1:10" ht="12.75">
      <c r="A13" s="71" t="s">
        <v>86</v>
      </c>
      <c r="B13" s="72" t="s">
        <v>23</v>
      </c>
      <c r="C13" s="86">
        <v>16520</v>
      </c>
      <c r="D13" s="39">
        <f t="shared" si="1"/>
        <v>19493.6</v>
      </c>
      <c r="E13" s="40">
        <v>10</v>
      </c>
      <c r="F13" s="11">
        <f t="shared" si="2"/>
        <v>194936</v>
      </c>
      <c r="G13" s="11">
        <f t="shared" si="3"/>
        <v>1169616</v>
      </c>
      <c r="H13" s="114">
        <v>0</v>
      </c>
      <c r="I13" s="111">
        <f aca="true" t="shared" si="4" ref="I13:I23">(2500+375)*6*E13</f>
        <v>172500</v>
      </c>
      <c r="J13" s="74">
        <f aca="true" t="shared" si="5" ref="J13:J23">SUM(G13:I13)</f>
        <v>1342116</v>
      </c>
    </row>
    <row r="14" spans="1:10" ht="12.75">
      <c r="A14" s="71" t="s">
        <v>90</v>
      </c>
      <c r="B14" s="72" t="s">
        <v>23</v>
      </c>
      <c r="C14" s="86">
        <v>16520</v>
      </c>
      <c r="D14" s="39">
        <f t="shared" si="1"/>
        <v>19493.6</v>
      </c>
      <c r="E14" s="40">
        <v>1</v>
      </c>
      <c r="F14" s="11">
        <f t="shared" si="2"/>
        <v>19493.6</v>
      </c>
      <c r="G14" s="11">
        <f t="shared" si="3"/>
        <v>116961.59999999999</v>
      </c>
      <c r="H14" s="114">
        <v>0</v>
      </c>
      <c r="I14" s="111">
        <f t="shared" si="4"/>
        <v>17250</v>
      </c>
      <c r="J14" s="74">
        <f t="shared" si="5"/>
        <v>134211.59999999998</v>
      </c>
    </row>
    <row r="15" spans="1:10" ht="12.75">
      <c r="A15" s="75" t="s">
        <v>24</v>
      </c>
      <c r="B15" s="72" t="s">
        <v>25</v>
      </c>
      <c r="C15" s="86">
        <v>15470</v>
      </c>
      <c r="D15" s="39">
        <f t="shared" si="1"/>
        <v>18254.6</v>
      </c>
      <c r="E15" s="40">
        <v>5</v>
      </c>
      <c r="F15" s="11">
        <f t="shared" si="2"/>
        <v>91273</v>
      </c>
      <c r="G15" s="11">
        <f t="shared" si="3"/>
        <v>547638</v>
      </c>
      <c r="H15" s="114">
        <v>0</v>
      </c>
      <c r="I15" s="111">
        <f t="shared" si="4"/>
        <v>86250</v>
      </c>
      <c r="J15" s="74">
        <f t="shared" si="5"/>
        <v>633888</v>
      </c>
    </row>
    <row r="16" spans="1:10" ht="12.75">
      <c r="A16" s="71" t="s">
        <v>92</v>
      </c>
      <c r="B16" s="72" t="s">
        <v>39</v>
      </c>
      <c r="C16" s="86">
        <v>15870</v>
      </c>
      <c r="D16" s="39">
        <f t="shared" si="1"/>
        <v>18726.6</v>
      </c>
      <c r="E16" s="40">
        <v>3</v>
      </c>
      <c r="F16" s="11">
        <f t="shared" si="2"/>
        <v>56179.799999999996</v>
      </c>
      <c r="G16" s="11">
        <f t="shared" si="3"/>
        <v>337078.8</v>
      </c>
      <c r="H16" s="114">
        <v>0</v>
      </c>
      <c r="I16" s="111">
        <f t="shared" si="4"/>
        <v>51750</v>
      </c>
      <c r="J16" s="74">
        <f t="shared" si="5"/>
        <v>388828.8</v>
      </c>
    </row>
    <row r="17" spans="1:10" ht="12.75">
      <c r="A17" s="75" t="s">
        <v>149</v>
      </c>
      <c r="B17" s="72" t="s">
        <v>27</v>
      </c>
      <c r="C17" s="86">
        <v>16250</v>
      </c>
      <c r="D17" s="39">
        <f t="shared" si="1"/>
        <v>19175</v>
      </c>
      <c r="E17" s="40">
        <v>1</v>
      </c>
      <c r="F17" s="11">
        <f t="shared" si="2"/>
        <v>19175</v>
      </c>
      <c r="G17" s="11">
        <f t="shared" si="3"/>
        <v>115050</v>
      </c>
      <c r="H17" s="114">
        <v>0</v>
      </c>
      <c r="I17" s="111">
        <f t="shared" si="4"/>
        <v>17250</v>
      </c>
      <c r="J17" s="74">
        <f t="shared" si="5"/>
        <v>132300</v>
      </c>
    </row>
    <row r="18" spans="1:10" ht="12.75">
      <c r="A18" s="71" t="s">
        <v>84</v>
      </c>
      <c r="B18" s="72" t="s">
        <v>85</v>
      </c>
      <c r="C18" s="86">
        <v>19095</v>
      </c>
      <c r="D18" s="39">
        <f t="shared" si="1"/>
        <v>22532.1</v>
      </c>
      <c r="E18" s="40">
        <v>1</v>
      </c>
      <c r="F18" s="11">
        <f t="shared" si="2"/>
        <v>22532.1</v>
      </c>
      <c r="G18" s="11">
        <f t="shared" si="3"/>
        <v>135192.59999999998</v>
      </c>
      <c r="H18" s="114">
        <v>0</v>
      </c>
      <c r="I18" s="111">
        <f t="shared" si="4"/>
        <v>17250</v>
      </c>
      <c r="J18" s="74">
        <f t="shared" si="5"/>
        <v>152442.59999999998</v>
      </c>
    </row>
    <row r="19" spans="1:10" ht="12.75">
      <c r="A19" s="75" t="s">
        <v>40</v>
      </c>
      <c r="B19" s="72" t="s">
        <v>27</v>
      </c>
      <c r="C19" s="86">
        <v>16250</v>
      </c>
      <c r="D19" s="39">
        <f t="shared" si="1"/>
        <v>19175</v>
      </c>
      <c r="E19" s="40">
        <v>2</v>
      </c>
      <c r="F19" s="11">
        <f t="shared" si="2"/>
        <v>38350</v>
      </c>
      <c r="G19" s="11">
        <f t="shared" si="3"/>
        <v>230100</v>
      </c>
      <c r="H19" s="114">
        <v>0</v>
      </c>
      <c r="I19" s="111">
        <f t="shared" si="4"/>
        <v>34500</v>
      </c>
      <c r="J19" s="74">
        <f t="shared" si="5"/>
        <v>264600</v>
      </c>
    </row>
    <row r="20" spans="1:10" ht="12.75">
      <c r="A20" s="75" t="s">
        <v>187</v>
      </c>
      <c r="B20" s="72" t="s">
        <v>39</v>
      </c>
      <c r="C20" s="86">
        <v>15870</v>
      </c>
      <c r="D20" s="39">
        <f t="shared" si="1"/>
        <v>18726.6</v>
      </c>
      <c r="E20" s="40">
        <v>1</v>
      </c>
      <c r="F20" s="11">
        <f t="shared" si="2"/>
        <v>18726.6</v>
      </c>
      <c r="G20" s="11">
        <f t="shared" si="3"/>
        <v>112359.59999999999</v>
      </c>
      <c r="H20" s="114">
        <v>0</v>
      </c>
      <c r="I20" s="111">
        <f t="shared" si="4"/>
        <v>17250</v>
      </c>
      <c r="J20" s="74">
        <f t="shared" si="5"/>
        <v>129609.59999999999</v>
      </c>
    </row>
    <row r="21" spans="1:10" ht="12.75">
      <c r="A21" s="75" t="s">
        <v>188</v>
      </c>
      <c r="B21" s="72" t="s">
        <v>189</v>
      </c>
      <c r="C21" s="86">
        <v>32310</v>
      </c>
      <c r="D21" s="39">
        <f t="shared" si="1"/>
        <v>38125.799999999996</v>
      </c>
      <c r="E21" s="40">
        <v>1</v>
      </c>
      <c r="F21" s="11">
        <f t="shared" si="2"/>
        <v>38125.799999999996</v>
      </c>
      <c r="G21" s="11">
        <f t="shared" si="3"/>
        <v>228754.8</v>
      </c>
      <c r="H21" s="114">
        <v>0</v>
      </c>
      <c r="I21" s="111">
        <f t="shared" si="4"/>
        <v>17250</v>
      </c>
      <c r="J21" s="74">
        <f t="shared" si="5"/>
        <v>246004.8</v>
      </c>
    </row>
    <row r="22" spans="1:10" ht="12.75">
      <c r="A22" s="75" t="s">
        <v>135</v>
      </c>
      <c r="B22" s="72" t="s">
        <v>39</v>
      </c>
      <c r="C22" s="86">
        <v>15870</v>
      </c>
      <c r="D22" s="39">
        <f t="shared" si="1"/>
        <v>18726.6</v>
      </c>
      <c r="E22" s="40">
        <v>1</v>
      </c>
      <c r="F22" s="11">
        <f t="shared" si="2"/>
        <v>18726.6</v>
      </c>
      <c r="G22" s="11">
        <f t="shared" si="3"/>
        <v>112359.59999999999</v>
      </c>
      <c r="H22" s="114">
        <v>0</v>
      </c>
      <c r="I22" s="111">
        <f t="shared" si="4"/>
        <v>17250</v>
      </c>
      <c r="J22" s="74">
        <f t="shared" si="5"/>
        <v>129609.59999999999</v>
      </c>
    </row>
    <row r="23" spans="1:10" ht="12.75">
      <c r="A23" s="75" t="s">
        <v>20</v>
      </c>
      <c r="B23" s="72" t="s">
        <v>21</v>
      </c>
      <c r="C23" s="86">
        <v>16260</v>
      </c>
      <c r="D23" s="39">
        <f t="shared" si="1"/>
        <v>19186.8</v>
      </c>
      <c r="E23" s="40">
        <v>10</v>
      </c>
      <c r="F23" s="11">
        <f t="shared" si="2"/>
        <v>191868</v>
      </c>
      <c r="G23" s="11">
        <f t="shared" si="3"/>
        <v>1151208</v>
      </c>
      <c r="H23" s="114">
        <v>0</v>
      </c>
      <c r="I23" s="111">
        <f t="shared" si="4"/>
        <v>172500</v>
      </c>
      <c r="J23" s="74">
        <f t="shared" si="5"/>
        <v>1323708</v>
      </c>
    </row>
    <row r="24" spans="1:10" ht="13.5" thickBot="1">
      <c r="A24" s="285" t="s">
        <v>58</v>
      </c>
      <c r="B24" s="286"/>
      <c r="C24" s="286"/>
      <c r="D24" s="286"/>
      <c r="E24" s="63">
        <f aca="true" t="shared" si="6" ref="E24:J24">SUM(E12:E23)</f>
        <v>37</v>
      </c>
      <c r="F24" s="64">
        <f t="shared" si="6"/>
        <v>728561.4999999999</v>
      </c>
      <c r="G24" s="115">
        <f t="shared" si="6"/>
        <v>4371369</v>
      </c>
      <c r="H24" s="115">
        <f t="shared" si="6"/>
        <v>0</v>
      </c>
      <c r="I24" s="115">
        <f t="shared" si="6"/>
        <v>638250</v>
      </c>
      <c r="J24" s="65">
        <f t="shared" si="6"/>
        <v>5009619</v>
      </c>
    </row>
    <row r="25" spans="1:10" ht="13.5" thickBot="1">
      <c r="A25" s="66" t="s">
        <v>94</v>
      </c>
      <c r="B25" s="67"/>
      <c r="C25" s="68"/>
      <c r="D25" s="69"/>
      <c r="E25" s="32">
        <f aca="true" t="shared" si="7" ref="E25:J25">SUM(E10+E24)</f>
        <v>44</v>
      </c>
      <c r="F25" s="23">
        <f t="shared" si="7"/>
        <v>982957.6999999998</v>
      </c>
      <c r="G25" s="23">
        <f t="shared" si="7"/>
        <v>5897746.199999999</v>
      </c>
      <c r="H25" s="23">
        <f t="shared" si="7"/>
        <v>0</v>
      </c>
      <c r="I25" s="23">
        <f t="shared" si="7"/>
        <v>759000</v>
      </c>
      <c r="J25" s="70">
        <f t="shared" si="7"/>
        <v>6656746.199999999</v>
      </c>
    </row>
    <row r="26" spans="2:7" ht="12.75">
      <c r="B26" s="49"/>
      <c r="C26" s="50"/>
      <c r="E26" s="30"/>
      <c r="F26" s="31"/>
      <c r="G26" s="31"/>
    </row>
    <row r="27" spans="2:7" ht="12.75">
      <c r="B27" s="49"/>
      <c r="C27" s="50"/>
      <c r="E27" s="30"/>
      <c r="F27" s="31"/>
      <c r="G27" s="31"/>
    </row>
    <row r="28" spans="1:7" ht="16.5">
      <c r="A28" s="24" t="s">
        <v>100</v>
      </c>
      <c r="E28" s="30"/>
      <c r="F28" s="31"/>
      <c r="G28" s="31"/>
    </row>
    <row r="29" spans="5:7" ht="13.5" thickBot="1">
      <c r="E29" s="30"/>
      <c r="F29" s="31"/>
      <c r="G29" s="31"/>
    </row>
    <row r="30" spans="1:10" ht="39" thickBot="1">
      <c r="A30" s="51" t="s">
        <v>0</v>
      </c>
      <c r="B30" s="52" t="s">
        <v>1</v>
      </c>
      <c r="C30" s="52" t="s">
        <v>2</v>
      </c>
      <c r="D30" s="52" t="s">
        <v>3</v>
      </c>
      <c r="E30" s="53" t="s">
        <v>28</v>
      </c>
      <c r="F30" s="54" t="s">
        <v>37</v>
      </c>
      <c r="G30" s="54" t="s">
        <v>4</v>
      </c>
      <c r="H30" s="113" t="s">
        <v>250</v>
      </c>
      <c r="I30" s="110" t="s">
        <v>251</v>
      </c>
      <c r="J30" s="55" t="s">
        <v>94</v>
      </c>
    </row>
    <row r="31" spans="1:10" ht="13.5" thickBot="1">
      <c r="A31" s="5" t="s">
        <v>5</v>
      </c>
      <c r="B31" s="129"/>
      <c r="C31" s="84"/>
      <c r="D31" s="59"/>
      <c r="E31" s="60"/>
      <c r="F31" s="61"/>
      <c r="G31" s="61"/>
      <c r="H31" s="61"/>
      <c r="I31" s="61"/>
      <c r="J31" s="62"/>
    </row>
    <row r="32" spans="1:10" ht="12.75">
      <c r="A32" s="37" t="s">
        <v>51</v>
      </c>
      <c r="B32" s="38" t="s">
        <v>52</v>
      </c>
      <c r="C32" s="39">
        <v>37650</v>
      </c>
      <c r="D32" s="39">
        <f>C32*118%</f>
        <v>44427</v>
      </c>
      <c r="E32" s="40">
        <v>15</v>
      </c>
      <c r="F32" s="11">
        <f>E32*D32</f>
        <v>666405</v>
      </c>
      <c r="G32" s="11">
        <f>F32*6</f>
        <v>3998430</v>
      </c>
      <c r="H32" s="114">
        <f>(C32*25%)*6*E32</f>
        <v>847125</v>
      </c>
      <c r="I32" s="111">
        <f>(2500+375)*6*E32</f>
        <v>258750</v>
      </c>
      <c r="J32" s="74">
        <f>SUM(G32:I32)</f>
        <v>5104305</v>
      </c>
    </row>
    <row r="33" spans="1:10" ht="12.75">
      <c r="A33" s="37" t="s">
        <v>54</v>
      </c>
      <c r="B33" s="38" t="s">
        <v>10</v>
      </c>
      <c r="C33" s="39">
        <v>26900</v>
      </c>
      <c r="D33" s="39">
        <f>C33*118%</f>
        <v>31742</v>
      </c>
      <c r="E33" s="40">
        <v>1</v>
      </c>
      <c r="F33" s="11">
        <f>E33*D33</f>
        <v>31742</v>
      </c>
      <c r="G33" s="11">
        <f>F33*6</f>
        <v>190452</v>
      </c>
      <c r="H33" s="114">
        <f>(C33*25%)*6*E33</f>
        <v>40350</v>
      </c>
      <c r="I33" s="111">
        <f>(2500+375)*6*E33</f>
        <v>17250</v>
      </c>
      <c r="J33" s="74">
        <f>SUM(G33:I33)</f>
        <v>248052</v>
      </c>
    </row>
    <row r="34" spans="1:10" ht="12.75">
      <c r="A34" s="37" t="s">
        <v>57</v>
      </c>
      <c r="B34" s="38" t="s">
        <v>13</v>
      </c>
      <c r="C34" s="39">
        <v>20755</v>
      </c>
      <c r="D34" s="39">
        <f>C34*118%</f>
        <v>24490.899999999998</v>
      </c>
      <c r="E34" s="40">
        <v>4</v>
      </c>
      <c r="F34" s="11">
        <f>E34*D34</f>
        <v>97963.59999999999</v>
      </c>
      <c r="G34" s="11">
        <f>F34*6</f>
        <v>587781.6</v>
      </c>
      <c r="H34" s="114">
        <f>(C34*25%)*6*E34</f>
        <v>124530</v>
      </c>
      <c r="I34" s="111">
        <f>(2500+375)*6*E34</f>
        <v>69000</v>
      </c>
      <c r="J34" s="74">
        <f>SUM(G34:I34)</f>
        <v>781311.6</v>
      </c>
    </row>
    <row r="35" spans="1:10" s="44" customFormat="1" ht="13.5" thickBot="1">
      <c r="A35" s="298" t="s">
        <v>58</v>
      </c>
      <c r="B35" s="272"/>
      <c r="C35" s="272"/>
      <c r="D35" s="273"/>
      <c r="E35" s="42">
        <f aca="true" t="shared" si="8" ref="E35:J35">SUM(E32:E34)</f>
        <v>20</v>
      </c>
      <c r="F35" s="43">
        <f t="shared" si="8"/>
        <v>796110.6</v>
      </c>
      <c r="G35" s="43">
        <f t="shared" si="8"/>
        <v>4776663.6</v>
      </c>
      <c r="H35" s="43">
        <f t="shared" si="8"/>
        <v>1012005</v>
      </c>
      <c r="I35" s="43">
        <f t="shared" si="8"/>
        <v>345000</v>
      </c>
      <c r="J35" s="155">
        <f t="shared" si="8"/>
        <v>6133668.6</v>
      </c>
    </row>
    <row r="36" spans="1:10" ht="13.5" thickBot="1">
      <c r="A36" s="5" t="s">
        <v>45</v>
      </c>
      <c r="B36" s="5"/>
      <c r="C36" s="129"/>
      <c r="D36" s="59"/>
      <c r="E36" s="60"/>
      <c r="F36" s="61"/>
      <c r="G36" s="61"/>
      <c r="H36" s="61"/>
      <c r="I36" s="61"/>
      <c r="J36" s="62"/>
    </row>
    <row r="37" spans="1:10" ht="12.75">
      <c r="A37" s="37" t="s">
        <v>66</v>
      </c>
      <c r="B37" s="38" t="s">
        <v>67</v>
      </c>
      <c r="C37" s="39">
        <v>45095</v>
      </c>
      <c r="D37" s="39">
        <f>C37*118%</f>
        <v>53212.1</v>
      </c>
      <c r="E37" s="40">
        <v>1</v>
      </c>
      <c r="F37" s="11">
        <f>E37*D37</f>
        <v>53212.1</v>
      </c>
      <c r="G37" s="11">
        <f>F37*6</f>
        <v>319272.6</v>
      </c>
      <c r="H37" s="114">
        <v>0</v>
      </c>
      <c r="I37" s="111">
        <f>(2500+375)*6*E37</f>
        <v>17250</v>
      </c>
      <c r="J37" s="107">
        <f>SUM(G37:I37)</f>
        <v>336522.6</v>
      </c>
    </row>
    <row r="38" spans="1:10" ht="12.75">
      <c r="A38" s="37" t="s">
        <v>71</v>
      </c>
      <c r="B38" s="38" t="s">
        <v>69</v>
      </c>
      <c r="C38" s="39">
        <v>41905</v>
      </c>
      <c r="D38" s="39">
        <f>C38*118%</f>
        <v>49447.899999999994</v>
      </c>
      <c r="E38" s="40">
        <v>1</v>
      </c>
      <c r="F38" s="11">
        <f>E38*D38</f>
        <v>49447.899999999994</v>
      </c>
      <c r="G38" s="11">
        <f>F38*6</f>
        <v>296687.39999999997</v>
      </c>
      <c r="H38" s="114">
        <v>0</v>
      </c>
      <c r="I38" s="111">
        <f>(2500+375)*6*E38</f>
        <v>17250</v>
      </c>
      <c r="J38" s="74">
        <f>SUM(G38:I38)</f>
        <v>313937.39999999997</v>
      </c>
    </row>
    <row r="39" spans="1:10" s="44" customFormat="1" ht="13.5" thickBot="1">
      <c r="A39" s="298" t="s">
        <v>58</v>
      </c>
      <c r="B39" s="272"/>
      <c r="C39" s="272"/>
      <c r="D39" s="273"/>
      <c r="E39" s="42">
        <f aca="true" t="shared" si="9" ref="E39:J39">SUM(E37:E38)</f>
        <v>2</v>
      </c>
      <c r="F39" s="45">
        <f t="shared" si="9"/>
        <v>102660</v>
      </c>
      <c r="G39" s="45">
        <f t="shared" si="9"/>
        <v>615960</v>
      </c>
      <c r="H39" s="45">
        <f t="shared" si="9"/>
        <v>0</v>
      </c>
      <c r="I39" s="45">
        <f t="shared" si="9"/>
        <v>34500</v>
      </c>
      <c r="J39" s="156">
        <f t="shared" si="9"/>
        <v>650460</v>
      </c>
    </row>
    <row r="40" spans="1:10" ht="13.5" thickBot="1">
      <c r="A40" s="5" t="s">
        <v>79</v>
      </c>
      <c r="B40" s="5"/>
      <c r="C40" s="129"/>
      <c r="D40" s="59"/>
      <c r="E40" s="60"/>
      <c r="F40" s="61"/>
      <c r="G40" s="61"/>
      <c r="H40" s="61"/>
      <c r="I40" s="61"/>
      <c r="J40" s="62"/>
    </row>
    <row r="41" spans="1:10" ht="12.75">
      <c r="A41" s="37" t="s">
        <v>87</v>
      </c>
      <c r="B41" s="38" t="s">
        <v>85</v>
      </c>
      <c r="C41" s="39">
        <v>19095</v>
      </c>
      <c r="D41" s="39">
        <f>C41*118%</f>
        <v>22532.1</v>
      </c>
      <c r="E41" s="40">
        <v>1</v>
      </c>
      <c r="F41" s="11">
        <f>E41*D41</f>
        <v>22532.1</v>
      </c>
      <c r="G41" s="11">
        <f>F41*6</f>
        <v>135192.59999999998</v>
      </c>
      <c r="H41" s="114">
        <v>0</v>
      </c>
      <c r="I41" s="111">
        <f>(2500+375)*6*E41</f>
        <v>17250</v>
      </c>
      <c r="J41" s="74">
        <f>SUM(G41:I41)</f>
        <v>152442.59999999998</v>
      </c>
    </row>
    <row r="42" spans="1:10" ht="12.75">
      <c r="A42" s="37" t="s">
        <v>88</v>
      </c>
      <c r="B42" s="38" t="s">
        <v>21</v>
      </c>
      <c r="C42" s="39">
        <v>16260</v>
      </c>
      <c r="D42" s="39">
        <f>C42*118%</f>
        <v>19186.8</v>
      </c>
      <c r="E42" s="40">
        <v>1</v>
      </c>
      <c r="F42" s="11">
        <f>E42*D42</f>
        <v>19186.8</v>
      </c>
      <c r="G42" s="11">
        <f>F42*6</f>
        <v>115120.79999999999</v>
      </c>
      <c r="H42" s="114">
        <v>0</v>
      </c>
      <c r="I42" s="111">
        <f>(2500+375)*6*E42</f>
        <v>17250</v>
      </c>
      <c r="J42" s="74">
        <f>SUM(G42:I42)</f>
        <v>132370.8</v>
      </c>
    </row>
    <row r="43" spans="1:10" ht="12.75">
      <c r="A43" s="37" t="s">
        <v>89</v>
      </c>
      <c r="B43" s="38" t="s">
        <v>21</v>
      </c>
      <c r="C43" s="39">
        <v>16260</v>
      </c>
      <c r="D43" s="39">
        <f>C43*118%</f>
        <v>19186.8</v>
      </c>
      <c r="E43" s="40">
        <v>1</v>
      </c>
      <c r="F43" s="11">
        <f>E43*D43</f>
        <v>19186.8</v>
      </c>
      <c r="G43" s="11">
        <f>F43*6</f>
        <v>115120.79999999999</v>
      </c>
      <c r="H43" s="114">
        <v>0</v>
      </c>
      <c r="I43" s="111">
        <f>(2500+375)*6*E43</f>
        <v>17250</v>
      </c>
      <c r="J43" s="74">
        <f>SUM(G43:I43)</f>
        <v>132370.8</v>
      </c>
    </row>
    <row r="44" spans="1:10" s="44" customFormat="1" ht="13.5" thickBot="1">
      <c r="A44" s="298" t="s">
        <v>58</v>
      </c>
      <c r="B44" s="272"/>
      <c r="C44" s="272"/>
      <c r="D44" s="273"/>
      <c r="E44" s="42">
        <f aca="true" t="shared" si="10" ref="E44:J44">SUM(E41:E43)</f>
        <v>3</v>
      </c>
      <c r="F44" s="45">
        <f t="shared" si="10"/>
        <v>60905.7</v>
      </c>
      <c r="G44" s="43">
        <f t="shared" si="10"/>
        <v>365434.19999999995</v>
      </c>
      <c r="H44" s="43">
        <f t="shared" si="10"/>
        <v>0</v>
      </c>
      <c r="I44" s="43">
        <f t="shared" si="10"/>
        <v>51750</v>
      </c>
      <c r="J44" s="155">
        <f t="shared" si="10"/>
        <v>417184.19999999995</v>
      </c>
    </row>
    <row r="45" spans="1:10" ht="13.5" thickBot="1">
      <c r="A45" s="46" t="s">
        <v>94</v>
      </c>
      <c r="B45" s="129"/>
      <c r="C45" s="84"/>
      <c r="D45" s="69"/>
      <c r="E45" s="18">
        <f aca="true" t="shared" si="11" ref="E45:J45">SUM(E35+E39+E44)</f>
        <v>25</v>
      </c>
      <c r="F45" s="23">
        <f t="shared" si="11"/>
        <v>959676.2999999999</v>
      </c>
      <c r="G45" s="23">
        <f t="shared" si="11"/>
        <v>5758057.8</v>
      </c>
      <c r="H45" s="23">
        <f t="shared" si="11"/>
        <v>1012005</v>
      </c>
      <c r="I45" s="23">
        <f t="shared" si="11"/>
        <v>431250</v>
      </c>
      <c r="J45" s="70">
        <f t="shared" si="11"/>
        <v>7201312.8</v>
      </c>
    </row>
    <row r="47" ht="13.5" thickBot="1"/>
    <row r="48" spans="1:10" ht="13.5" thickBot="1">
      <c r="A48" s="297" t="s">
        <v>94</v>
      </c>
      <c r="B48" s="294"/>
      <c r="C48" s="294"/>
      <c r="D48" s="295"/>
      <c r="E48" s="32">
        <f aca="true" t="shared" si="12" ref="E48:J48">SUM(E25+E45)</f>
        <v>69</v>
      </c>
      <c r="F48" s="23">
        <f t="shared" si="12"/>
        <v>1942633.9999999998</v>
      </c>
      <c r="G48" s="23">
        <f t="shared" si="12"/>
        <v>11655804</v>
      </c>
      <c r="H48" s="23">
        <f t="shared" si="12"/>
        <v>1012005</v>
      </c>
      <c r="I48" s="23">
        <f t="shared" si="12"/>
        <v>1190250</v>
      </c>
      <c r="J48" s="70">
        <f t="shared" si="12"/>
        <v>13858059</v>
      </c>
    </row>
  </sheetData>
  <mergeCells count="6">
    <mergeCell ref="A48:D48"/>
    <mergeCell ref="A10:D10"/>
    <mergeCell ref="A24:D24"/>
    <mergeCell ref="A44:D44"/>
    <mergeCell ref="A35:D35"/>
    <mergeCell ref="A39:D39"/>
  </mergeCells>
  <printOptions/>
  <pageMargins left="0.21" right="0.26" top="0.35" bottom="0.35" header="0.2" footer="0.3"/>
  <pageSetup horizontalDpi="300" verticalDpi="300" orientation="landscape" paperSize="9" scale="90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pane xSplit="1" ySplit="4" topLeftCell="E47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J53" sqref="J53"/>
    </sheetView>
  </sheetViews>
  <sheetFormatPr defaultColWidth="9.140625" defaultRowHeight="12.75"/>
  <cols>
    <col min="1" max="1" width="33.421875" style="0" customWidth="1"/>
    <col min="2" max="2" width="12.421875" style="0" bestFit="1" customWidth="1"/>
    <col min="3" max="3" width="16.140625" style="0" bestFit="1" customWidth="1"/>
    <col min="4" max="4" width="11.8515625" style="0" bestFit="1" customWidth="1"/>
    <col min="5" max="5" width="11.00390625" style="0" customWidth="1"/>
    <col min="6" max="6" width="16.57421875" style="0" customWidth="1"/>
    <col min="7" max="7" width="15.57421875" style="0" customWidth="1"/>
    <col min="8" max="9" width="14.57421875" style="0" bestFit="1" customWidth="1"/>
    <col min="10" max="10" width="15.57421875" style="0" bestFit="1" customWidth="1"/>
  </cols>
  <sheetData>
    <row r="1" spans="1:7" ht="16.5">
      <c r="A1" s="24" t="s">
        <v>199</v>
      </c>
      <c r="B1" s="49"/>
      <c r="C1" s="50"/>
      <c r="E1" s="30"/>
      <c r="F1" s="31"/>
      <c r="G1" s="31"/>
    </row>
    <row r="2" spans="2:7" ht="13.5" thickBot="1">
      <c r="B2" s="49"/>
      <c r="C2" s="50"/>
      <c r="E2" s="30"/>
      <c r="F2" s="31"/>
      <c r="G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45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77</v>
      </c>
      <c r="B5" s="96" t="s">
        <v>76</v>
      </c>
      <c r="C5" s="97">
        <v>25145</v>
      </c>
      <c r="D5" s="39">
        <f aca="true" t="shared" si="0" ref="D5:D10">C5*118%</f>
        <v>29671.1</v>
      </c>
      <c r="E5" s="40">
        <v>2</v>
      </c>
      <c r="F5" s="11">
        <f aca="true" t="shared" si="1" ref="F5:F10">E5*D5</f>
        <v>59342.2</v>
      </c>
      <c r="G5" s="106">
        <f aca="true" t="shared" si="2" ref="G5:G10">F5*6</f>
        <v>356053.19999999995</v>
      </c>
      <c r="H5" s="114">
        <v>0</v>
      </c>
      <c r="I5" s="111">
        <f aca="true" t="shared" si="3" ref="I5:I10">(2500+375)*6*E5</f>
        <v>34500</v>
      </c>
      <c r="J5" s="74">
        <f aca="true" t="shared" si="4" ref="J5:J10">SUM(G5:I5)</f>
        <v>390553.19999999995</v>
      </c>
    </row>
    <row r="6" spans="1:10" ht="12.75">
      <c r="A6" s="71" t="s">
        <v>139</v>
      </c>
      <c r="B6" s="72" t="s">
        <v>76</v>
      </c>
      <c r="C6" s="98">
        <v>25145</v>
      </c>
      <c r="D6" s="39">
        <f t="shared" si="0"/>
        <v>29671.1</v>
      </c>
      <c r="E6" s="40">
        <v>1</v>
      </c>
      <c r="F6" s="11">
        <f t="shared" si="1"/>
        <v>29671.1</v>
      </c>
      <c r="G6" s="11">
        <f t="shared" si="2"/>
        <v>178026.59999999998</v>
      </c>
      <c r="H6" s="114">
        <v>0</v>
      </c>
      <c r="I6" s="111">
        <f t="shared" si="3"/>
        <v>17250</v>
      </c>
      <c r="J6" s="74">
        <f t="shared" si="4"/>
        <v>195276.59999999998</v>
      </c>
    </row>
    <row r="7" spans="1:10" ht="12.75">
      <c r="A7" s="71" t="s">
        <v>151</v>
      </c>
      <c r="B7" s="72" t="s">
        <v>76</v>
      </c>
      <c r="C7" s="98">
        <v>25145</v>
      </c>
      <c r="D7" s="39">
        <f t="shared" si="0"/>
        <v>29671.1</v>
      </c>
      <c r="E7" s="40">
        <v>1</v>
      </c>
      <c r="F7" s="11">
        <f t="shared" si="1"/>
        <v>29671.1</v>
      </c>
      <c r="G7" s="11">
        <f t="shared" si="2"/>
        <v>178026.59999999998</v>
      </c>
      <c r="H7" s="114">
        <v>0</v>
      </c>
      <c r="I7" s="111">
        <f t="shared" si="3"/>
        <v>17250</v>
      </c>
      <c r="J7" s="74">
        <f t="shared" si="4"/>
        <v>195276.59999999998</v>
      </c>
    </row>
    <row r="8" spans="1:10" ht="12.75">
      <c r="A8" s="71" t="s">
        <v>193</v>
      </c>
      <c r="B8" s="72" t="s">
        <v>69</v>
      </c>
      <c r="C8" s="98">
        <v>41905</v>
      </c>
      <c r="D8" s="39">
        <f t="shared" si="0"/>
        <v>49447.899999999994</v>
      </c>
      <c r="E8" s="40">
        <v>1</v>
      </c>
      <c r="F8" s="11">
        <f t="shared" si="1"/>
        <v>49447.899999999994</v>
      </c>
      <c r="G8" s="11">
        <f t="shared" si="2"/>
        <v>296687.39999999997</v>
      </c>
      <c r="H8" s="114">
        <v>0</v>
      </c>
      <c r="I8" s="111">
        <f t="shared" si="3"/>
        <v>17250</v>
      </c>
      <c r="J8" s="74">
        <f t="shared" si="4"/>
        <v>313937.39999999997</v>
      </c>
    </row>
    <row r="9" spans="1:10" ht="12.75">
      <c r="A9" s="71" t="s">
        <v>200</v>
      </c>
      <c r="B9" s="72" t="s">
        <v>76</v>
      </c>
      <c r="C9" s="98">
        <v>25145</v>
      </c>
      <c r="D9" s="39">
        <f t="shared" si="0"/>
        <v>29671.1</v>
      </c>
      <c r="E9" s="40">
        <v>2</v>
      </c>
      <c r="F9" s="11">
        <f t="shared" si="1"/>
        <v>59342.2</v>
      </c>
      <c r="G9" s="11">
        <f t="shared" si="2"/>
        <v>356053.19999999995</v>
      </c>
      <c r="H9" s="114">
        <v>0</v>
      </c>
      <c r="I9" s="111">
        <f t="shared" si="3"/>
        <v>34500</v>
      </c>
      <c r="J9" s="74">
        <f t="shared" si="4"/>
        <v>390553.19999999995</v>
      </c>
    </row>
    <row r="10" spans="1:10" ht="12.75">
      <c r="A10" s="71" t="s">
        <v>182</v>
      </c>
      <c r="B10" s="72" t="s">
        <v>76</v>
      </c>
      <c r="C10" s="98">
        <v>25145</v>
      </c>
      <c r="D10" s="39">
        <f t="shared" si="0"/>
        <v>29671.1</v>
      </c>
      <c r="E10" s="40">
        <v>1</v>
      </c>
      <c r="F10" s="11">
        <f t="shared" si="1"/>
        <v>29671.1</v>
      </c>
      <c r="G10" s="94">
        <f t="shared" si="2"/>
        <v>178026.59999999998</v>
      </c>
      <c r="H10" s="114">
        <v>0</v>
      </c>
      <c r="I10" s="111">
        <f t="shared" si="3"/>
        <v>17250</v>
      </c>
      <c r="J10" s="74">
        <f t="shared" si="4"/>
        <v>195276.59999999998</v>
      </c>
    </row>
    <row r="11" spans="1:10" ht="13.5" thickBot="1">
      <c r="A11" s="285" t="s">
        <v>58</v>
      </c>
      <c r="B11" s="286"/>
      <c r="C11" s="286"/>
      <c r="D11" s="286"/>
      <c r="E11" s="63">
        <f aca="true" t="shared" si="5" ref="E11:J11">SUM(E5:E10)</f>
        <v>8</v>
      </c>
      <c r="F11" s="64">
        <f t="shared" si="5"/>
        <v>257145.6</v>
      </c>
      <c r="G11" s="115">
        <f t="shared" si="5"/>
        <v>1542873.5999999996</v>
      </c>
      <c r="H11" s="115">
        <f t="shared" si="5"/>
        <v>0</v>
      </c>
      <c r="I11" s="115">
        <f>SUM(I5:I10)</f>
        <v>138000</v>
      </c>
      <c r="J11" s="161">
        <f t="shared" si="5"/>
        <v>1680873.5999999996</v>
      </c>
    </row>
    <row r="12" spans="1:10" ht="13.5" thickBot="1">
      <c r="A12" s="56" t="s">
        <v>79</v>
      </c>
      <c r="B12" s="57"/>
      <c r="C12" s="58"/>
      <c r="D12" s="59"/>
      <c r="E12" s="60"/>
      <c r="F12" s="61"/>
      <c r="G12" s="61"/>
      <c r="H12" s="61"/>
      <c r="I12" s="61"/>
      <c r="J12" s="62"/>
    </row>
    <row r="13" spans="1:10" ht="12.75">
      <c r="A13" s="75" t="s">
        <v>97</v>
      </c>
      <c r="B13" s="72" t="s">
        <v>25</v>
      </c>
      <c r="C13" s="86">
        <v>15470</v>
      </c>
      <c r="D13" s="39">
        <f aca="true" t="shared" si="6" ref="D13:D23">C13*118%</f>
        <v>18254.6</v>
      </c>
      <c r="E13" s="40">
        <v>1</v>
      </c>
      <c r="F13" s="11">
        <f aca="true" t="shared" si="7" ref="F13:F23">E13*D13</f>
        <v>18254.6</v>
      </c>
      <c r="G13" s="106">
        <f aca="true" t="shared" si="8" ref="G13:G23">F13*6</f>
        <v>109527.59999999999</v>
      </c>
      <c r="H13" s="114">
        <v>0</v>
      </c>
      <c r="I13" s="111">
        <f>(2500+375)*6*E13</f>
        <v>17250</v>
      </c>
      <c r="J13" s="74">
        <f>SUM(G13:I13)</f>
        <v>126777.59999999999</v>
      </c>
    </row>
    <row r="14" spans="1:10" ht="12.75">
      <c r="A14" s="75" t="s">
        <v>194</v>
      </c>
      <c r="B14" s="72" t="s">
        <v>27</v>
      </c>
      <c r="C14" s="86">
        <v>16250</v>
      </c>
      <c r="D14" s="39">
        <f t="shared" si="6"/>
        <v>19175</v>
      </c>
      <c r="E14" s="40">
        <v>1</v>
      </c>
      <c r="F14" s="11">
        <f t="shared" si="7"/>
        <v>19175</v>
      </c>
      <c r="G14" s="11">
        <f t="shared" si="8"/>
        <v>115050</v>
      </c>
      <c r="H14" s="114">
        <v>0</v>
      </c>
      <c r="I14" s="111">
        <f aca="true" t="shared" si="9" ref="I14:I23">(2500+375)*6*E14</f>
        <v>17250</v>
      </c>
      <c r="J14" s="74">
        <f aca="true" t="shared" si="10" ref="J14:J23">SUM(G14:I14)</f>
        <v>132300</v>
      </c>
    </row>
    <row r="15" spans="1:10" ht="12.75">
      <c r="A15" s="71" t="s">
        <v>93</v>
      </c>
      <c r="B15" s="72" t="s">
        <v>27</v>
      </c>
      <c r="C15" s="86">
        <v>16250</v>
      </c>
      <c r="D15" s="39">
        <f t="shared" si="6"/>
        <v>19175</v>
      </c>
      <c r="E15" s="40">
        <v>1</v>
      </c>
      <c r="F15" s="11">
        <f t="shared" si="7"/>
        <v>19175</v>
      </c>
      <c r="G15" s="11">
        <f t="shared" si="8"/>
        <v>115050</v>
      </c>
      <c r="H15" s="114">
        <v>0</v>
      </c>
      <c r="I15" s="111">
        <f t="shared" si="9"/>
        <v>17250</v>
      </c>
      <c r="J15" s="74">
        <f t="shared" si="10"/>
        <v>132300</v>
      </c>
    </row>
    <row r="16" spans="1:10" ht="12.75">
      <c r="A16" s="75" t="s">
        <v>201</v>
      </c>
      <c r="B16" s="72" t="s">
        <v>21</v>
      </c>
      <c r="C16" s="86">
        <v>16260</v>
      </c>
      <c r="D16" s="39">
        <f t="shared" si="6"/>
        <v>19186.8</v>
      </c>
      <c r="E16" s="40">
        <v>1</v>
      </c>
      <c r="F16" s="11">
        <f t="shared" si="7"/>
        <v>19186.8</v>
      </c>
      <c r="G16" s="11">
        <f t="shared" si="8"/>
        <v>115120.79999999999</v>
      </c>
      <c r="H16" s="114">
        <v>0</v>
      </c>
      <c r="I16" s="111">
        <f t="shared" si="9"/>
        <v>17250</v>
      </c>
      <c r="J16" s="74">
        <f t="shared" si="10"/>
        <v>132370.8</v>
      </c>
    </row>
    <row r="17" spans="1:10" ht="12.75">
      <c r="A17" s="75" t="s">
        <v>24</v>
      </c>
      <c r="B17" s="72" t="s">
        <v>25</v>
      </c>
      <c r="C17" s="86">
        <v>15470</v>
      </c>
      <c r="D17" s="39">
        <f t="shared" si="6"/>
        <v>18254.6</v>
      </c>
      <c r="E17" s="40">
        <v>3</v>
      </c>
      <c r="F17" s="11">
        <f t="shared" si="7"/>
        <v>54763.799999999996</v>
      </c>
      <c r="G17" s="11">
        <f t="shared" si="8"/>
        <v>328582.8</v>
      </c>
      <c r="H17" s="114">
        <v>0</v>
      </c>
      <c r="I17" s="111">
        <f t="shared" si="9"/>
        <v>51750</v>
      </c>
      <c r="J17" s="74">
        <f t="shared" si="10"/>
        <v>380332.8</v>
      </c>
    </row>
    <row r="18" spans="1:10" ht="12.75">
      <c r="A18" s="71" t="s">
        <v>92</v>
      </c>
      <c r="B18" s="72" t="s">
        <v>39</v>
      </c>
      <c r="C18" s="86">
        <v>15870</v>
      </c>
      <c r="D18" s="39">
        <f t="shared" si="6"/>
        <v>18726.6</v>
      </c>
      <c r="E18" s="40">
        <v>2</v>
      </c>
      <c r="F18" s="11">
        <f t="shared" si="7"/>
        <v>37453.2</v>
      </c>
      <c r="G18" s="11">
        <f t="shared" si="8"/>
        <v>224719.19999999998</v>
      </c>
      <c r="H18" s="114">
        <v>0</v>
      </c>
      <c r="I18" s="111">
        <f t="shared" si="9"/>
        <v>34500</v>
      </c>
      <c r="J18" s="74">
        <f t="shared" si="10"/>
        <v>259219.19999999998</v>
      </c>
    </row>
    <row r="19" spans="1:10" ht="12.75">
      <c r="A19" s="75" t="s">
        <v>149</v>
      </c>
      <c r="B19" s="72" t="s">
        <v>27</v>
      </c>
      <c r="C19" s="86">
        <v>16250</v>
      </c>
      <c r="D19" s="39">
        <f t="shared" si="6"/>
        <v>19175</v>
      </c>
      <c r="E19" s="40">
        <v>1</v>
      </c>
      <c r="F19" s="11">
        <f t="shared" si="7"/>
        <v>19175</v>
      </c>
      <c r="G19" s="11">
        <f t="shared" si="8"/>
        <v>115050</v>
      </c>
      <c r="H19" s="114">
        <v>0</v>
      </c>
      <c r="I19" s="111">
        <f t="shared" si="9"/>
        <v>17250</v>
      </c>
      <c r="J19" s="74">
        <f t="shared" si="10"/>
        <v>132300</v>
      </c>
    </row>
    <row r="20" spans="1:10" ht="12.75">
      <c r="A20" s="75" t="s">
        <v>196</v>
      </c>
      <c r="B20" s="72" t="s">
        <v>21</v>
      </c>
      <c r="C20" s="86">
        <v>16260</v>
      </c>
      <c r="D20" s="39">
        <f t="shared" si="6"/>
        <v>19186.8</v>
      </c>
      <c r="E20" s="40">
        <v>2</v>
      </c>
      <c r="F20" s="11">
        <f t="shared" si="7"/>
        <v>38373.6</v>
      </c>
      <c r="G20" s="11">
        <f t="shared" si="8"/>
        <v>230241.59999999998</v>
      </c>
      <c r="H20" s="114">
        <v>0</v>
      </c>
      <c r="I20" s="111">
        <f t="shared" si="9"/>
        <v>34500</v>
      </c>
      <c r="J20" s="74">
        <f t="shared" si="10"/>
        <v>264741.6</v>
      </c>
    </row>
    <row r="21" spans="1:10" ht="12.75">
      <c r="A21" s="75" t="s">
        <v>166</v>
      </c>
      <c r="B21" s="72" t="s">
        <v>25</v>
      </c>
      <c r="C21" s="86">
        <v>15470</v>
      </c>
      <c r="D21" s="39">
        <f t="shared" si="6"/>
        <v>18254.6</v>
      </c>
      <c r="E21" s="40">
        <v>1</v>
      </c>
      <c r="F21" s="11">
        <f t="shared" si="7"/>
        <v>18254.6</v>
      </c>
      <c r="G21" s="11">
        <f t="shared" si="8"/>
        <v>109527.59999999999</v>
      </c>
      <c r="H21" s="114">
        <v>0</v>
      </c>
      <c r="I21" s="111">
        <f t="shared" si="9"/>
        <v>17250</v>
      </c>
      <c r="J21" s="74">
        <f t="shared" si="10"/>
        <v>126777.59999999999</v>
      </c>
    </row>
    <row r="22" spans="1:10" ht="12.75">
      <c r="A22" s="75" t="s">
        <v>147</v>
      </c>
      <c r="B22" s="72" t="s">
        <v>21</v>
      </c>
      <c r="C22" s="86">
        <v>16260</v>
      </c>
      <c r="D22" s="39">
        <f t="shared" si="6"/>
        <v>19186.8</v>
      </c>
      <c r="E22" s="40">
        <v>1</v>
      </c>
      <c r="F22" s="11">
        <f t="shared" si="7"/>
        <v>19186.8</v>
      </c>
      <c r="G22" s="11">
        <f t="shared" si="8"/>
        <v>115120.79999999999</v>
      </c>
      <c r="H22" s="114">
        <v>0</v>
      </c>
      <c r="I22" s="111">
        <f t="shared" si="9"/>
        <v>17250</v>
      </c>
      <c r="J22" s="74">
        <f t="shared" si="10"/>
        <v>132370.8</v>
      </c>
    </row>
    <row r="23" spans="1:10" ht="12.75">
      <c r="A23" s="75" t="s">
        <v>187</v>
      </c>
      <c r="B23" s="72" t="s">
        <v>39</v>
      </c>
      <c r="C23" s="86">
        <v>15870</v>
      </c>
      <c r="D23" s="39">
        <f t="shared" si="6"/>
        <v>18726.6</v>
      </c>
      <c r="E23" s="40">
        <v>1</v>
      </c>
      <c r="F23" s="11">
        <f t="shared" si="7"/>
        <v>18726.6</v>
      </c>
      <c r="G23" s="94">
        <f t="shared" si="8"/>
        <v>112359.59999999999</v>
      </c>
      <c r="H23" s="114">
        <v>0</v>
      </c>
      <c r="I23" s="111">
        <f t="shared" si="9"/>
        <v>17250</v>
      </c>
      <c r="J23" s="74">
        <f t="shared" si="10"/>
        <v>129609.59999999999</v>
      </c>
    </row>
    <row r="24" spans="1:10" ht="13.5" thickBot="1">
      <c r="A24" s="285" t="s">
        <v>58</v>
      </c>
      <c r="B24" s="286"/>
      <c r="C24" s="286"/>
      <c r="D24" s="286"/>
      <c r="E24" s="63">
        <f aca="true" t="shared" si="11" ref="E24:J24">SUM(E13:E23)</f>
        <v>15</v>
      </c>
      <c r="F24" s="64">
        <f t="shared" si="11"/>
        <v>281724.99999999994</v>
      </c>
      <c r="G24" s="115">
        <f t="shared" si="11"/>
        <v>1690350.0000000002</v>
      </c>
      <c r="H24" s="115">
        <f t="shared" si="11"/>
        <v>0</v>
      </c>
      <c r="I24" s="115">
        <f>SUM(I13:I23)</f>
        <v>258750</v>
      </c>
      <c r="J24" s="161">
        <f t="shared" si="11"/>
        <v>1949100.0000000002</v>
      </c>
    </row>
    <row r="25" spans="1:10" ht="13.5" thickBot="1">
      <c r="A25" s="66" t="s">
        <v>94</v>
      </c>
      <c r="B25" s="67"/>
      <c r="C25" s="68"/>
      <c r="D25" s="69"/>
      <c r="E25" s="32">
        <f aca="true" t="shared" si="12" ref="E25:J25">SUM(E11+E24)</f>
        <v>23</v>
      </c>
      <c r="F25" s="23">
        <f t="shared" si="12"/>
        <v>538870.6</v>
      </c>
      <c r="G25" s="23">
        <f t="shared" si="12"/>
        <v>3233223.5999999996</v>
      </c>
      <c r="H25" s="23">
        <f t="shared" si="12"/>
        <v>0</v>
      </c>
      <c r="I25" s="23">
        <f>SUM(I11+I24)</f>
        <v>396750</v>
      </c>
      <c r="J25" s="158">
        <f t="shared" si="12"/>
        <v>3629973.5999999996</v>
      </c>
    </row>
    <row r="26" spans="2:8" ht="12.75">
      <c r="B26" s="49"/>
      <c r="C26" s="50"/>
      <c r="E26" s="30"/>
      <c r="F26" s="31"/>
      <c r="G26" s="31"/>
      <c r="H26" s="146"/>
    </row>
    <row r="27" spans="2:7" ht="12.75">
      <c r="B27" s="49"/>
      <c r="C27" s="50"/>
      <c r="E27" s="30"/>
      <c r="F27" s="31"/>
      <c r="G27" s="31"/>
    </row>
    <row r="28" spans="1:8" s="1" customFormat="1" ht="17.25" thickBot="1">
      <c r="A28" s="4" t="s">
        <v>244</v>
      </c>
      <c r="D28" s="2"/>
      <c r="F28" s="20"/>
      <c r="G28" s="20"/>
      <c r="H28" s="3"/>
    </row>
    <row r="29" spans="1:10" ht="39" thickBot="1">
      <c r="A29" s="51" t="s">
        <v>0</v>
      </c>
      <c r="B29" s="52" t="s">
        <v>1</v>
      </c>
      <c r="C29" s="52" t="s">
        <v>2</v>
      </c>
      <c r="D29" s="52" t="s">
        <v>3</v>
      </c>
      <c r="E29" s="53" t="s">
        <v>28</v>
      </c>
      <c r="F29" s="54" t="s">
        <v>37</v>
      </c>
      <c r="G29" s="54" t="s">
        <v>4</v>
      </c>
      <c r="H29" s="113" t="s">
        <v>250</v>
      </c>
      <c r="I29" s="110" t="s">
        <v>251</v>
      </c>
      <c r="J29" s="55" t="s">
        <v>94</v>
      </c>
    </row>
    <row r="30" spans="1:10" s="1" customFormat="1" ht="13.5" thickBot="1">
      <c r="A30" s="56" t="s">
        <v>5</v>
      </c>
      <c r="B30" s="84"/>
      <c r="C30" s="84"/>
      <c r="D30" s="59"/>
      <c r="E30" s="59"/>
      <c r="F30" s="177"/>
      <c r="G30" s="177"/>
      <c r="H30" s="61"/>
      <c r="I30" s="61"/>
      <c r="J30" s="62"/>
    </row>
    <row r="31" spans="1:10" s="1" customFormat="1" ht="12.75">
      <c r="A31" s="208" t="s">
        <v>6</v>
      </c>
      <c r="B31" s="9" t="s">
        <v>7</v>
      </c>
      <c r="C31" s="10" t="s">
        <v>8</v>
      </c>
      <c r="D31" s="11">
        <f>42650*118%</f>
        <v>50327</v>
      </c>
      <c r="E31" s="12">
        <v>2</v>
      </c>
      <c r="F31" s="11">
        <f>E31*D31</f>
        <v>100654</v>
      </c>
      <c r="G31" s="106">
        <f aca="true" t="shared" si="13" ref="G31:G38">F31*6</f>
        <v>603924</v>
      </c>
      <c r="H31" s="114">
        <f>(42650*25%)*6*E31</f>
        <v>127950</v>
      </c>
      <c r="I31" s="111">
        <f>(2500+375)*6*E31</f>
        <v>34500</v>
      </c>
      <c r="J31" s="74">
        <f>SUM(G31:I31)</f>
        <v>766374</v>
      </c>
    </row>
    <row r="32" spans="1:10" s="1" customFormat="1" ht="13.5" thickBot="1">
      <c r="A32" s="208" t="s">
        <v>9</v>
      </c>
      <c r="B32" s="9" t="s">
        <v>10</v>
      </c>
      <c r="C32" s="10">
        <v>26900</v>
      </c>
      <c r="D32" s="17">
        <f>C32*118%</f>
        <v>31742</v>
      </c>
      <c r="E32" s="12">
        <v>5</v>
      </c>
      <c r="F32" s="11">
        <f>E32*D32</f>
        <v>158710</v>
      </c>
      <c r="G32" s="178">
        <f t="shared" si="13"/>
        <v>952260</v>
      </c>
      <c r="H32" s="114">
        <f>(C32*25%)*6*E32</f>
        <v>201750</v>
      </c>
      <c r="I32" s="111">
        <f>(2500+375)*6*E32</f>
        <v>86250</v>
      </c>
      <c r="J32" s="74">
        <f>SUM(G32:I32)</f>
        <v>1240260</v>
      </c>
    </row>
    <row r="33" spans="1:10" s="1" customFormat="1" ht="13.5" thickBot="1">
      <c r="A33" s="56" t="s">
        <v>11</v>
      </c>
      <c r="B33" s="84"/>
      <c r="C33" s="84"/>
      <c r="D33" s="150"/>
      <c r="E33" s="150"/>
      <c r="F33" s="153"/>
      <c r="G33" s="153"/>
      <c r="H33" s="153"/>
      <c r="I33" s="153"/>
      <c r="J33" s="187"/>
    </row>
    <row r="34" spans="1:10" s="1" customFormat="1" ht="13.5" thickBot="1">
      <c r="A34" s="208" t="s">
        <v>12</v>
      </c>
      <c r="B34" s="9" t="s">
        <v>13</v>
      </c>
      <c r="C34" s="10">
        <v>20755</v>
      </c>
      <c r="D34" s="17">
        <f>C34*118%</f>
        <v>24490.899999999998</v>
      </c>
      <c r="E34" s="12">
        <v>3</v>
      </c>
      <c r="F34" s="11">
        <f>E34*D34</f>
        <v>73472.7</v>
      </c>
      <c r="G34" s="179">
        <f t="shared" si="13"/>
        <v>440836.19999999995</v>
      </c>
      <c r="H34" s="114">
        <v>0</v>
      </c>
      <c r="I34" s="111">
        <f>(2500+375)*6*E34</f>
        <v>51750</v>
      </c>
      <c r="J34" s="74">
        <f>SUM(G34:I34)</f>
        <v>492586.19999999995</v>
      </c>
    </row>
    <row r="35" spans="1:10" s="1" customFormat="1" ht="13.5" thickBot="1">
      <c r="A35" s="56" t="s">
        <v>19</v>
      </c>
      <c r="B35" s="84"/>
      <c r="C35" s="84"/>
      <c r="D35" s="150"/>
      <c r="E35" s="150"/>
      <c r="F35" s="153"/>
      <c r="G35" s="153"/>
      <c r="H35" s="153"/>
      <c r="I35" s="153"/>
      <c r="J35" s="187"/>
    </row>
    <row r="36" spans="1:10" s="1" customFormat="1" ht="12.75">
      <c r="A36" s="208" t="s">
        <v>20</v>
      </c>
      <c r="B36" s="9" t="s">
        <v>21</v>
      </c>
      <c r="C36" s="10">
        <v>16260</v>
      </c>
      <c r="D36" s="17">
        <f>C36*118%</f>
        <v>19186.8</v>
      </c>
      <c r="E36" s="12">
        <v>3</v>
      </c>
      <c r="F36" s="11">
        <f>E36*D36</f>
        <v>57560.399999999994</v>
      </c>
      <c r="G36" s="106">
        <f t="shared" si="13"/>
        <v>345362.39999999997</v>
      </c>
      <c r="H36" s="114">
        <v>0</v>
      </c>
      <c r="I36" s="111">
        <f>(2500+375)*6*E36</f>
        <v>51750</v>
      </c>
      <c r="J36" s="74">
        <f>SUM(G36:I36)</f>
        <v>397112.39999999997</v>
      </c>
    </row>
    <row r="37" spans="1:10" s="241" customFormat="1" ht="12.75">
      <c r="A37" s="236" t="s">
        <v>22</v>
      </c>
      <c r="B37" s="237" t="s">
        <v>23</v>
      </c>
      <c r="C37" s="238">
        <v>16520</v>
      </c>
      <c r="D37" s="239">
        <f>C37*118%</f>
        <v>19493.6</v>
      </c>
      <c r="E37" s="240">
        <v>2</v>
      </c>
      <c r="F37" s="170">
        <f>E37*D37</f>
        <v>38987.2</v>
      </c>
      <c r="G37" s="170">
        <f t="shared" si="13"/>
        <v>233923.19999999998</v>
      </c>
      <c r="H37" s="171">
        <v>0</v>
      </c>
      <c r="I37" s="172">
        <f>(2500+375)*6*E37</f>
        <v>34500</v>
      </c>
      <c r="J37" s="173">
        <f>SUM(G37:I37)</f>
        <v>268423.19999999995</v>
      </c>
    </row>
    <row r="38" spans="1:10" s="1" customFormat="1" ht="12.75">
      <c r="A38" s="208" t="s">
        <v>24</v>
      </c>
      <c r="B38" s="9" t="s">
        <v>25</v>
      </c>
      <c r="C38" s="10">
        <v>15470</v>
      </c>
      <c r="D38" s="17">
        <f>C38*118%</f>
        <v>18254.6</v>
      </c>
      <c r="E38" s="12">
        <v>1</v>
      </c>
      <c r="F38" s="11">
        <f>E38*D38</f>
        <v>18254.6</v>
      </c>
      <c r="G38" s="94">
        <f t="shared" si="13"/>
        <v>109527.59999999999</v>
      </c>
      <c r="H38" s="114">
        <v>0</v>
      </c>
      <c r="I38" s="111">
        <f>(2500+375)*6*E38</f>
        <v>17250</v>
      </c>
      <c r="J38" s="74">
        <f>SUM(G38:I38)</f>
        <v>126777.59999999999</v>
      </c>
    </row>
    <row r="39" spans="1:10" s="1" customFormat="1" ht="13.5" thickBot="1">
      <c r="A39" s="277" t="s">
        <v>94</v>
      </c>
      <c r="B39" s="278"/>
      <c r="C39" s="278"/>
      <c r="D39" s="279"/>
      <c r="E39" s="185">
        <f aca="true" t="shared" si="14" ref="E39:J39">SUM(E31:E38)</f>
        <v>16</v>
      </c>
      <c r="F39" s="186">
        <f t="shared" si="14"/>
        <v>447638.89999999997</v>
      </c>
      <c r="G39" s="186">
        <f t="shared" si="14"/>
        <v>2685833.4000000004</v>
      </c>
      <c r="H39" s="186">
        <f t="shared" si="14"/>
        <v>329700</v>
      </c>
      <c r="I39" s="186">
        <f t="shared" si="14"/>
        <v>276000</v>
      </c>
      <c r="J39" s="200">
        <f t="shared" si="14"/>
        <v>3291533.4</v>
      </c>
    </row>
    <row r="40" spans="4:11" s="1" customFormat="1" ht="13.5" thickTop="1">
      <c r="D40" s="2"/>
      <c r="F40" s="20"/>
      <c r="G40" s="20"/>
      <c r="H40" s="3"/>
      <c r="J40" s="7"/>
      <c r="K40" s="7"/>
    </row>
    <row r="41" spans="4:8" s="1" customFormat="1" ht="12.75">
      <c r="D41" s="2"/>
      <c r="F41" s="20"/>
      <c r="G41" s="20"/>
      <c r="H41" s="3"/>
    </row>
    <row r="42" spans="1:7" ht="16.5">
      <c r="A42" s="24" t="s">
        <v>103</v>
      </c>
      <c r="E42" s="30"/>
      <c r="F42" s="31"/>
      <c r="G42" s="31"/>
    </row>
    <row r="43" spans="5:7" ht="13.5" thickBot="1">
      <c r="E43" s="30"/>
      <c r="F43" s="31"/>
      <c r="G43" s="31"/>
    </row>
    <row r="44" spans="1:10" ht="39" thickBot="1">
      <c r="A44" s="51" t="s">
        <v>0</v>
      </c>
      <c r="B44" s="52" t="s">
        <v>1</v>
      </c>
      <c r="C44" s="52" t="s">
        <v>2</v>
      </c>
      <c r="D44" s="52" t="s">
        <v>3</v>
      </c>
      <c r="E44" s="53" t="s">
        <v>28</v>
      </c>
      <c r="F44" s="54" t="s">
        <v>37</v>
      </c>
      <c r="G44" s="54" t="s">
        <v>4</v>
      </c>
      <c r="H44" s="113" t="s">
        <v>250</v>
      </c>
      <c r="I44" s="110" t="s">
        <v>251</v>
      </c>
      <c r="J44" s="55" t="s">
        <v>94</v>
      </c>
    </row>
    <row r="45" spans="1:10" ht="13.5" thickBot="1">
      <c r="A45" s="56" t="s">
        <v>5</v>
      </c>
      <c r="B45" s="84"/>
      <c r="C45" s="84"/>
      <c r="D45" s="59"/>
      <c r="E45" s="60"/>
      <c r="F45" s="61"/>
      <c r="G45" s="61"/>
      <c r="H45" s="61"/>
      <c r="I45" s="61"/>
      <c r="J45" s="62"/>
    </row>
    <row r="46" spans="1:10" ht="12.75">
      <c r="A46" s="207" t="s">
        <v>51</v>
      </c>
      <c r="B46" s="38" t="s">
        <v>52</v>
      </c>
      <c r="C46" s="39">
        <v>37650</v>
      </c>
      <c r="D46" s="39">
        <f>C46*118%</f>
        <v>44427</v>
      </c>
      <c r="E46" s="40">
        <v>15</v>
      </c>
      <c r="F46" s="11">
        <f>E46*D46</f>
        <v>666405</v>
      </c>
      <c r="G46" s="106">
        <f>F46*6</f>
        <v>3998430</v>
      </c>
      <c r="H46" s="114">
        <f>(C46*25%)*6*E46</f>
        <v>847125</v>
      </c>
      <c r="I46" s="111">
        <f>(2500+375)*6*E46</f>
        <v>258750</v>
      </c>
      <c r="J46" s="74">
        <f>SUM(G46:I46)</f>
        <v>5104305</v>
      </c>
    </row>
    <row r="47" spans="1:10" ht="12.75">
      <c r="A47" s="207" t="s">
        <v>9</v>
      </c>
      <c r="B47" s="38" t="s">
        <v>10</v>
      </c>
      <c r="C47" s="39">
        <v>26900</v>
      </c>
      <c r="D47" s="39">
        <f>C47*118%</f>
        <v>31742</v>
      </c>
      <c r="E47" s="40">
        <v>1</v>
      </c>
      <c r="F47" s="11">
        <f>E47*D47</f>
        <v>31742</v>
      </c>
      <c r="G47" s="11">
        <f>F47*6</f>
        <v>190452</v>
      </c>
      <c r="H47" s="114">
        <f>(C47*25%)*6*E47</f>
        <v>40350</v>
      </c>
      <c r="I47" s="111">
        <f>(2500+375)*6*E47</f>
        <v>17250</v>
      </c>
      <c r="J47" s="74">
        <f>SUM(G47:I47)</f>
        <v>248052</v>
      </c>
    </row>
    <row r="48" spans="1:10" ht="12.75">
      <c r="A48" s="207" t="s">
        <v>12</v>
      </c>
      <c r="B48" s="38" t="s">
        <v>13</v>
      </c>
      <c r="C48" s="39">
        <v>20755</v>
      </c>
      <c r="D48" s="39">
        <f>C48*118%</f>
        <v>24490.899999999998</v>
      </c>
      <c r="E48" s="40">
        <v>3</v>
      </c>
      <c r="F48" s="11">
        <f>E48*D48</f>
        <v>73472.7</v>
      </c>
      <c r="G48" s="11">
        <f>F48*6</f>
        <v>440836.19999999995</v>
      </c>
      <c r="H48" s="114">
        <f>(C48*25%)*6*E48</f>
        <v>93397.5</v>
      </c>
      <c r="I48" s="111">
        <f>(2500+375)*6*E48</f>
        <v>51750</v>
      </c>
      <c r="J48" s="74">
        <f>SUM(G48:I48)</f>
        <v>585983.7</v>
      </c>
    </row>
    <row r="49" spans="1:10" s="44" customFormat="1" ht="13.5" thickBot="1">
      <c r="A49" s="271" t="s">
        <v>58</v>
      </c>
      <c r="B49" s="272"/>
      <c r="C49" s="272"/>
      <c r="D49" s="273"/>
      <c r="E49" s="42">
        <f aca="true" t="shared" si="15" ref="E49:J49">SUM(E46:E48)</f>
        <v>19</v>
      </c>
      <c r="F49" s="43">
        <f t="shared" si="15"/>
        <v>771619.7</v>
      </c>
      <c r="G49" s="115">
        <f t="shared" si="15"/>
        <v>4629718.2</v>
      </c>
      <c r="H49" s="43">
        <f t="shared" si="15"/>
        <v>980872.5</v>
      </c>
      <c r="I49" s="43">
        <f t="shared" si="15"/>
        <v>327750</v>
      </c>
      <c r="J49" s="155">
        <f t="shared" si="15"/>
        <v>5938340.7</v>
      </c>
    </row>
    <row r="50" spans="1:10" ht="13.5" thickBot="1">
      <c r="A50" s="56" t="s">
        <v>45</v>
      </c>
      <c r="B50" s="84"/>
      <c r="C50" s="84"/>
      <c r="D50" s="59"/>
      <c r="E50" s="60"/>
      <c r="F50" s="61"/>
      <c r="G50" s="61"/>
      <c r="H50" s="61"/>
      <c r="I50" s="61"/>
      <c r="J50" s="62"/>
    </row>
    <row r="51" spans="1:10" ht="12.75">
      <c r="A51" s="207" t="s">
        <v>75</v>
      </c>
      <c r="B51" s="38" t="s">
        <v>76</v>
      </c>
      <c r="C51" s="39">
        <v>25145</v>
      </c>
      <c r="D51" s="39">
        <f>C51*118%</f>
        <v>29671.1</v>
      </c>
      <c r="E51" s="40">
        <v>1</v>
      </c>
      <c r="F51" s="11">
        <f>E51*D51</f>
        <v>29671.1</v>
      </c>
      <c r="G51" s="11">
        <f>F51*6</f>
        <v>178026.59999999998</v>
      </c>
      <c r="H51" s="114">
        <v>0</v>
      </c>
      <c r="I51" s="111">
        <f>(2500+375)*6*E51</f>
        <v>17250</v>
      </c>
      <c r="J51" s="74">
        <f>SUM(G51:I51)</f>
        <v>195276.59999999998</v>
      </c>
    </row>
    <row r="52" spans="1:10" s="44" customFormat="1" ht="13.5" thickBot="1">
      <c r="A52" s="271" t="s">
        <v>58</v>
      </c>
      <c r="B52" s="272"/>
      <c r="C52" s="272"/>
      <c r="D52" s="273"/>
      <c r="E52" s="42">
        <f>SUM(E51:E51)</f>
        <v>1</v>
      </c>
      <c r="F52" s="45">
        <f>SUM(F51:F51)</f>
        <v>29671.1</v>
      </c>
      <c r="G52" s="45">
        <f>SUM(G51:G51)</f>
        <v>178026.59999999998</v>
      </c>
      <c r="H52" s="115">
        <v>0</v>
      </c>
      <c r="I52" s="115">
        <f>(2500+375)*6</f>
        <v>17250</v>
      </c>
      <c r="J52" s="65">
        <f>SUM(G52:I52)</f>
        <v>195276.59999999998</v>
      </c>
    </row>
    <row r="53" spans="1:10" ht="13.5" thickBot="1">
      <c r="A53" s="227" t="s">
        <v>94</v>
      </c>
      <c r="B53" s="84"/>
      <c r="C53" s="84"/>
      <c r="D53" s="69"/>
      <c r="E53" s="18">
        <f aca="true" t="shared" si="16" ref="E53:J53">SUM(E49+E52)</f>
        <v>20</v>
      </c>
      <c r="F53" s="23">
        <f t="shared" si="16"/>
        <v>801290.7999999999</v>
      </c>
      <c r="G53" s="23">
        <f t="shared" si="16"/>
        <v>4807744.8</v>
      </c>
      <c r="H53" s="23">
        <f t="shared" si="16"/>
        <v>980872.5</v>
      </c>
      <c r="I53" s="23">
        <f t="shared" si="16"/>
        <v>345000</v>
      </c>
      <c r="J53" s="70">
        <f t="shared" si="16"/>
        <v>6133617.3</v>
      </c>
    </row>
    <row r="55" ht="13.5" thickBot="1"/>
    <row r="56" spans="1:10" ht="13.5" thickBot="1">
      <c r="A56" s="293" t="s">
        <v>94</v>
      </c>
      <c r="B56" s="294"/>
      <c r="C56" s="294"/>
      <c r="D56" s="295"/>
      <c r="E56" s="32">
        <f aca="true" t="shared" si="17" ref="E56:J56">SUM(E25+E39+E53)</f>
        <v>59</v>
      </c>
      <c r="F56" s="23">
        <f t="shared" si="17"/>
        <v>1787800.2999999998</v>
      </c>
      <c r="G56" s="23">
        <f t="shared" si="17"/>
        <v>10726801.8</v>
      </c>
      <c r="H56" s="23">
        <f t="shared" si="17"/>
        <v>1310572.5</v>
      </c>
      <c r="I56" s="23">
        <f t="shared" si="17"/>
        <v>1017750</v>
      </c>
      <c r="J56" s="70">
        <f t="shared" si="17"/>
        <v>13055124.3</v>
      </c>
    </row>
    <row r="57" ht="12.75">
      <c r="H57" s="146"/>
    </row>
    <row r="59" ht="12.75">
      <c r="F59" s="31"/>
    </row>
  </sheetData>
  <mergeCells count="6">
    <mergeCell ref="A56:D56"/>
    <mergeCell ref="A11:D11"/>
    <mergeCell ref="A24:D24"/>
    <mergeCell ref="A39:D39"/>
    <mergeCell ref="A49:D49"/>
    <mergeCell ref="A52:D52"/>
  </mergeCells>
  <printOptions/>
  <pageMargins left="0.21" right="0.26" top="0.35" bottom="0.35" header="0.2" footer="0.3"/>
  <pageSetup horizontalDpi="300" verticalDpi="300" orientation="landscape" paperSize="9" scale="90" r:id="rId1"/>
  <rowBreaks count="1" manualBreakCount="1">
    <brk id="2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pane xSplit="1" ySplit="4" topLeftCell="F44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I52" sqref="I52"/>
    </sheetView>
  </sheetViews>
  <sheetFormatPr defaultColWidth="9.140625" defaultRowHeight="12.75"/>
  <cols>
    <col min="1" max="1" width="39.421875" style="0" customWidth="1"/>
    <col min="2" max="2" width="12.140625" style="0" bestFit="1" customWidth="1"/>
    <col min="3" max="3" width="12.28125" style="0" customWidth="1"/>
    <col min="4" max="4" width="11.8515625" style="0" bestFit="1" customWidth="1"/>
    <col min="5" max="5" width="10.8515625" style="0" customWidth="1"/>
    <col min="6" max="6" width="17.140625" style="0" customWidth="1"/>
    <col min="7" max="7" width="14.57421875" style="0" bestFit="1" customWidth="1"/>
    <col min="8" max="8" width="12.8515625" style="0" bestFit="1" customWidth="1"/>
    <col min="9" max="9" width="14.57421875" style="0" bestFit="1" customWidth="1"/>
    <col min="10" max="10" width="15.57421875" style="0" bestFit="1" customWidth="1"/>
  </cols>
  <sheetData>
    <row r="1" spans="1:7" ht="16.5">
      <c r="A1" s="24" t="s">
        <v>190</v>
      </c>
      <c r="B1" s="49"/>
      <c r="C1" s="50"/>
      <c r="E1" s="30"/>
      <c r="F1" s="31"/>
      <c r="G1" s="31"/>
    </row>
    <row r="2" spans="2:7" ht="13.5" thickBot="1">
      <c r="B2" s="49"/>
      <c r="C2" s="50"/>
      <c r="E2" s="30"/>
      <c r="F2" s="31"/>
      <c r="G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45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191</v>
      </c>
      <c r="B5" s="72" t="s">
        <v>192</v>
      </c>
      <c r="C5" s="98">
        <v>49205</v>
      </c>
      <c r="D5" s="39">
        <f aca="true" t="shared" si="0" ref="D5:D10">C5*118%</f>
        <v>58061.899999999994</v>
      </c>
      <c r="E5" s="40">
        <v>1</v>
      </c>
      <c r="F5" s="11">
        <f aca="true" t="shared" si="1" ref="F5:F10">E5*D5</f>
        <v>58061.899999999994</v>
      </c>
      <c r="G5" s="106">
        <f aca="true" t="shared" si="2" ref="G5:G10">F5*6</f>
        <v>348371.39999999997</v>
      </c>
      <c r="H5" s="114">
        <v>0</v>
      </c>
      <c r="I5" s="111">
        <f aca="true" t="shared" si="3" ref="I5:I10">(2500+375)*6*E5</f>
        <v>17250</v>
      </c>
      <c r="J5" s="74">
        <f aca="true" t="shared" si="4" ref="J5:J10">SUM(G5:I5)</f>
        <v>365621.39999999997</v>
      </c>
    </row>
    <row r="6" spans="1:10" ht="12.75">
      <c r="A6" s="71" t="s">
        <v>77</v>
      </c>
      <c r="B6" s="96" t="s">
        <v>76</v>
      </c>
      <c r="C6" s="97">
        <v>25145</v>
      </c>
      <c r="D6" s="39">
        <f t="shared" si="0"/>
        <v>29671.1</v>
      </c>
      <c r="E6" s="40">
        <v>1</v>
      </c>
      <c r="F6" s="11">
        <f t="shared" si="1"/>
        <v>29671.1</v>
      </c>
      <c r="G6" s="11">
        <f t="shared" si="2"/>
        <v>178026.59999999998</v>
      </c>
      <c r="H6" s="114">
        <v>0</v>
      </c>
      <c r="I6" s="111">
        <f t="shared" si="3"/>
        <v>17250</v>
      </c>
      <c r="J6" s="74">
        <f t="shared" si="4"/>
        <v>195276.59999999998</v>
      </c>
    </row>
    <row r="7" spans="1:10" ht="12.75">
      <c r="A7" s="71" t="s">
        <v>193</v>
      </c>
      <c r="B7" s="72" t="s">
        <v>69</v>
      </c>
      <c r="C7" s="98">
        <v>41905</v>
      </c>
      <c r="D7" s="39">
        <f t="shared" si="0"/>
        <v>49447.899999999994</v>
      </c>
      <c r="E7" s="40">
        <v>1</v>
      </c>
      <c r="F7" s="11">
        <f t="shared" si="1"/>
        <v>49447.899999999994</v>
      </c>
      <c r="G7" s="11">
        <f t="shared" si="2"/>
        <v>296687.39999999997</v>
      </c>
      <c r="H7" s="114">
        <v>0</v>
      </c>
      <c r="I7" s="111">
        <f t="shared" si="3"/>
        <v>17250</v>
      </c>
      <c r="J7" s="74">
        <f t="shared" si="4"/>
        <v>313937.39999999997</v>
      </c>
    </row>
    <row r="8" spans="1:10" ht="12.75">
      <c r="A8" s="71" t="s">
        <v>152</v>
      </c>
      <c r="B8" s="72" t="s">
        <v>76</v>
      </c>
      <c r="C8" s="98">
        <v>25145</v>
      </c>
      <c r="D8" s="39">
        <f t="shared" si="0"/>
        <v>29671.1</v>
      </c>
      <c r="E8" s="40">
        <v>1</v>
      </c>
      <c r="F8" s="11">
        <f t="shared" si="1"/>
        <v>29671.1</v>
      </c>
      <c r="G8" s="11">
        <f t="shared" si="2"/>
        <v>178026.59999999998</v>
      </c>
      <c r="H8" s="114">
        <v>0</v>
      </c>
      <c r="I8" s="111">
        <f t="shared" si="3"/>
        <v>17250</v>
      </c>
      <c r="J8" s="74">
        <f t="shared" si="4"/>
        <v>195276.59999999998</v>
      </c>
    </row>
    <row r="9" spans="1:10" ht="12.75">
      <c r="A9" s="71" t="s">
        <v>74</v>
      </c>
      <c r="B9" s="72" t="s">
        <v>60</v>
      </c>
      <c r="C9" s="98">
        <v>32750</v>
      </c>
      <c r="D9" s="39">
        <f t="shared" si="0"/>
        <v>38645</v>
      </c>
      <c r="E9" s="40">
        <v>1</v>
      </c>
      <c r="F9" s="11">
        <f t="shared" si="1"/>
        <v>38645</v>
      </c>
      <c r="G9" s="11">
        <f t="shared" si="2"/>
        <v>231870</v>
      </c>
      <c r="H9" s="114">
        <v>0</v>
      </c>
      <c r="I9" s="111">
        <f t="shared" si="3"/>
        <v>17250</v>
      </c>
      <c r="J9" s="74">
        <f t="shared" si="4"/>
        <v>249120</v>
      </c>
    </row>
    <row r="10" spans="1:10" ht="12.75">
      <c r="A10" s="71" t="s">
        <v>144</v>
      </c>
      <c r="B10" s="72" t="s">
        <v>76</v>
      </c>
      <c r="C10" s="98">
        <v>25145</v>
      </c>
      <c r="D10" s="39">
        <f t="shared" si="0"/>
        <v>29671.1</v>
      </c>
      <c r="E10" s="40">
        <v>2</v>
      </c>
      <c r="F10" s="11">
        <f t="shared" si="1"/>
        <v>59342.2</v>
      </c>
      <c r="G10" s="11">
        <f t="shared" si="2"/>
        <v>356053.19999999995</v>
      </c>
      <c r="H10" s="114">
        <v>0</v>
      </c>
      <c r="I10" s="111">
        <f t="shared" si="3"/>
        <v>34500</v>
      </c>
      <c r="J10" s="74">
        <f t="shared" si="4"/>
        <v>390553.19999999995</v>
      </c>
    </row>
    <row r="11" spans="1:10" ht="13.5" thickBot="1">
      <c r="A11" s="285" t="s">
        <v>58</v>
      </c>
      <c r="B11" s="286"/>
      <c r="C11" s="286"/>
      <c r="D11" s="286"/>
      <c r="E11" s="63">
        <f aca="true" t="shared" si="5" ref="E11:J11">SUM(E5:E10)</f>
        <v>7</v>
      </c>
      <c r="F11" s="64">
        <f t="shared" si="5"/>
        <v>264839.2</v>
      </c>
      <c r="G11" s="115">
        <f t="shared" si="5"/>
        <v>1589035.2</v>
      </c>
      <c r="H11" s="115">
        <f t="shared" si="5"/>
        <v>0</v>
      </c>
      <c r="I11" s="115">
        <f t="shared" si="5"/>
        <v>120750</v>
      </c>
      <c r="J11" s="161">
        <f t="shared" si="5"/>
        <v>1709785.2</v>
      </c>
    </row>
    <row r="12" spans="1:10" ht="13.5" thickBot="1">
      <c r="A12" s="56" t="s">
        <v>79</v>
      </c>
      <c r="B12" s="57"/>
      <c r="C12" s="58"/>
      <c r="D12" s="59"/>
      <c r="E12" s="60"/>
      <c r="F12" s="61"/>
      <c r="G12" s="61"/>
      <c r="H12" s="61"/>
      <c r="I12" s="61"/>
      <c r="J12" s="62"/>
    </row>
    <row r="13" spans="1:10" ht="12.75">
      <c r="A13" s="71" t="s">
        <v>80</v>
      </c>
      <c r="B13" s="72" t="s">
        <v>81</v>
      </c>
      <c r="C13" s="86">
        <v>21475</v>
      </c>
      <c r="D13" s="39">
        <f aca="true" t="shared" si="6" ref="D13:D30">C13*118%</f>
        <v>25340.5</v>
      </c>
      <c r="E13" s="40">
        <v>1</v>
      </c>
      <c r="F13" s="11">
        <f aca="true" t="shared" si="7" ref="F13:F30">E13*D13</f>
        <v>25340.5</v>
      </c>
      <c r="G13" s="106">
        <f aca="true" t="shared" si="8" ref="G13:G30">F13*6</f>
        <v>152043</v>
      </c>
      <c r="H13" s="114">
        <v>0</v>
      </c>
      <c r="I13" s="111">
        <f>(2500+375)*6*E13</f>
        <v>17250</v>
      </c>
      <c r="J13" s="74">
        <f>SUM(G13:I13)</f>
        <v>169293</v>
      </c>
    </row>
    <row r="14" spans="1:10" ht="12.75">
      <c r="A14" s="71" t="s">
        <v>158</v>
      </c>
      <c r="B14" s="72" t="s">
        <v>27</v>
      </c>
      <c r="C14" s="86">
        <v>16250</v>
      </c>
      <c r="D14" s="39">
        <f t="shared" si="6"/>
        <v>19175</v>
      </c>
      <c r="E14" s="40">
        <v>1</v>
      </c>
      <c r="F14" s="11">
        <f t="shared" si="7"/>
        <v>19175</v>
      </c>
      <c r="G14" s="11">
        <f t="shared" si="8"/>
        <v>115050</v>
      </c>
      <c r="H14" s="114">
        <v>0</v>
      </c>
      <c r="I14" s="111">
        <f aca="true" t="shared" si="9" ref="I14:I30">(2500+375)*6*E14</f>
        <v>17250</v>
      </c>
      <c r="J14" s="74">
        <f aca="true" t="shared" si="10" ref="J14:J30">SUM(G14:I14)</f>
        <v>132300</v>
      </c>
    </row>
    <row r="15" spans="1:10" ht="12.75">
      <c r="A15" s="75" t="s">
        <v>97</v>
      </c>
      <c r="B15" s="72" t="s">
        <v>25</v>
      </c>
      <c r="C15" s="86">
        <v>15470</v>
      </c>
      <c r="D15" s="39">
        <f t="shared" si="6"/>
        <v>18254.6</v>
      </c>
      <c r="E15" s="40">
        <v>1</v>
      </c>
      <c r="F15" s="11">
        <f t="shared" si="7"/>
        <v>18254.6</v>
      </c>
      <c r="G15" s="11">
        <f t="shared" si="8"/>
        <v>109527.59999999999</v>
      </c>
      <c r="H15" s="114">
        <v>0</v>
      </c>
      <c r="I15" s="111">
        <f t="shared" si="9"/>
        <v>17250</v>
      </c>
      <c r="J15" s="74">
        <f t="shared" si="10"/>
        <v>126777.59999999999</v>
      </c>
    </row>
    <row r="16" spans="1:10" ht="12.75">
      <c r="A16" s="75" t="s">
        <v>194</v>
      </c>
      <c r="B16" s="72" t="s">
        <v>27</v>
      </c>
      <c r="C16" s="86">
        <v>16250</v>
      </c>
      <c r="D16" s="39">
        <f t="shared" si="6"/>
        <v>19175</v>
      </c>
      <c r="E16" s="40">
        <v>1</v>
      </c>
      <c r="F16" s="11">
        <f t="shared" si="7"/>
        <v>19175</v>
      </c>
      <c r="G16" s="11">
        <f t="shared" si="8"/>
        <v>115050</v>
      </c>
      <c r="H16" s="114">
        <v>0</v>
      </c>
      <c r="I16" s="111">
        <f t="shared" si="9"/>
        <v>17250</v>
      </c>
      <c r="J16" s="74">
        <f t="shared" si="10"/>
        <v>132300</v>
      </c>
    </row>
    <row r="17" spans="1:10" ht="12.75">
      <c r="A17" s="71" t="s">
        <v>86</v>
      </c>
      <c r="B17" s="72" t="s">
        <v>23</v>
      </c>
      <c r="C17" s="86">
        <v>16520</v>
      </c>
      <c r="D17" s="39">
        <f t="shared" si="6"/>
        <v>19493.6</v>
      </c>
      <c r="E17" s="40">
        <v>8</v>
      </c>
      <c r="F17" s="11">
        <f t="shared" si="7"/>
        <v>155948.8</v>
      </c>
      <c r="G17" s="11">
        <f t="shared" si="8"/>
        <v>935692.7999999999</v>
      </c>
      <c r="H17" s="114">
        <v>0</v>
      </c>
      <c r="I17" s="111">
        <f t="shared" si="9"/>
        <v>138000</v>
      </c>
      <c r="J17" s="74">
        <f t="shared" si="10"/>
        <v>1073692.7999999998</v>
      </c>
    </row>
    <row r="18" spans="1:10" ht="12.75">
      <c r="A18" s="71" t="s">
        <v>93</v>
      </c>
      <c r="B18" s="72" t="s">
        <v>27</v>
      </c>
      <c r="C18" s="86">
        <v>16250</v>
      </c>
      <c r="D18" s="39">
        <f t="shared" si="6"/>
        <v>19175</v>
      </c>
      <c r="E18" s="40">
        <v>1</v>
      </c>
      <c r="F18" s="11">
        <f t="shared" si="7"/>
        <v>19175</v>
      </c>
      <c r="G18" s="11">
        <f t="shared" si="8"/>
        <v>115050</v>
      </c>
      <c r="H18" s="114">
        <v>0</v>
      </c>
      <c r="I18" s="111">
        <f t="shared" si="9"/>
        <v>17250</v>
      </c>
      <c r="J18" s="74">
        <f t="shared" si="10"/>
        <v>132300</v>
      </c>
    </row>
    <row r="19" spans="1:10" ht="12.75">
      <c r="A19" s="75" t="s">
        <v>160</v>
      </c>
      <c r="B19" s="72" t="s">
        <v>27</v>
      </c>
      <c r="C19" s="86">
        <v>16250</v>
      </c>
      <c r="D19" s="39">
        <f t="shared" si="6"/>
        <v>19175</v>
      </c>
      <c r="E19" s="40">
        <v>1</v>
      </c>
      <c r="F19" s="11">
        <f t="shared" si="7"/>
        <v>19175</v>
      </c>
      <c r="G19" s="11">
        <f t="shared" si="8"/>
        <v>115050</v>
      </c>
      <c r="H19" s="114">
        <v>0</v>
      </c>
      <c r="I19" s="111">
        <f t="shared" si="9"/>
        <v>17250</v>
      </c>
      <c r="J19" s="74">
        <f t="shared" si="10"/>
        <v>132300</v>
      </c>
    </row>
    <row r="20" spans="1:10" ht="12.75">
      <c r="A20" s="75" t="s">
        <v>146</v>
      </c>
      <c r="B20" s="72" t="s">
        <v>81</v>
      </c>
      <c r="C20" s="86">
        <v>21475</v>
      </c>
      <c r="D20" s="39">
        <f t="shared" si="6"/>
        <v>25340.5</v>
      </c>
      <c r="E20" s="40">
        <v>1</v>
      </c>
      <c r="F20" s="11">
        <f t="shared" si="7"/>
        <v>25340.5</v>
      </c>
      <c r="G20" s="11">
        <f t="shared" si="8"/>
        <v>152043</v>
      </c>
      <c r="H20" s="114">
        <v>0</v>
      </c>
      <c r="I20" s="111">
        <f t="shared" si="9"/>
        <v>17250</v>
      </c>
      <c r="J20" s="74">
        <f t="shared" si="10"/>
        <v>169293</v>
      </c>
    </row>
    <row r="21" spans="1:10" ht="12.75">
      <c r="A21" s="75" t="s">
        <v>24</v>
      </c>
      <c r="B21" s="72" t="s">
        <v>25</v>
      </c>
      <c r="C21" s="86">
        <v>15470</v>
      </c>
      <c r="D21" s="39">
        <f t="shared" si="6"/>
        <v>18254.6</v>
      </c>
      <c r="E21" s="40">
        <v>3</v>
      </c>
      <c r="F21" s="11">
        <f t="shared" si="7"/>
        <v>54763.799999999996</v>
      </c>
      <c r="G21" s="11">
        <f t="shared" si="8"/>
        <v>328582.8</v>
      </c>
      <c r="H21" s="114">
        <v>0</v>
      </c>
      <c r="I21" s="111">
        <f t="shared" si="9"/>
        <v>51750</v>
      </c>
      <c r="J21" s="74">
        <f t="shared" si="10"/>
        <v>380332.8</v>
      </c>
    </row>
    <row r="22" spans="1:10" ht="12.75">
      <c r="A22" s="71" t="s">
        <v>92</v>
      </c>
      <c r="B22" s="72" t="s">
        <v>39</v>
      </c>
      <c r="C22" s="86">
        <v>15870</v>
      </c>
      <c r="D22" s="39">
        <f t="shared" si="6"/>
        <v>18726.6</v>
      </c>
      <c r="E22" s="40">
        <v>8</v>
      </c>
      <c r="F22" s="11">
        <f t="shared" si="7"/>
        <v>149812.8</v>
      </c>
      <c r="G22" s="11">
        <f t="shared" si="8"/>
        <v>898876.7999999999</v>
      </c>
      <c r="H22" s="114">
        <v>0</v>
      </c>
      <c r="I22" s="111">
        <f t="shared" si="9"/>
        <v>138000</v>
      </c>
      <c r="J22" s="74">
        <f t="shared" si="10"/>
        <v>1036876.7999999999</v>
      </c>
    </row>
    <row r="23" spans="1:10" ht="12.75">
      <c r="A23" s="75" t="s">
        <v>149</v>
      </c>
      <c r="B23" s="72" t="s">
        <v>27</v>
      </c>
      <c r="C23" s="86">
        <v>16250</v>
      </c>
      <c r="D23" s="39">
        <f t="shared" si="6"/>
        <v>19175</v>
      </c>
      <c r="E23" s="40">
        <v>3</v>
      </c>
      <c r="F23" s="11">
        <f t="shared" si="7"/>
        <v>57525</v>
      </c>
      <c r="G23" s="11">
        <f t="shared" si="8"/>
        <v>345150</v>
      </c>
      <c r="H23" s="114">
        <v>0</v>
      </c>
      <c r="I23" s="111">
        <f t="shared" si="9"/>
        <v>51750</v>
      </c>
      <c r="J23" s="74">
        <f t="shared" si="10"/>
        <v>396900</v>
      </c>
    </row>
    <row r="24" spans="1:10" ht="12.75">
      <c r="A24" s="75" t="s">
        <v>195</v>
      </c>
      <c r="B24" s="72" t="s">
        <v>27</v>
      </c>
      <c r="C24" s="86">
        <v>16250</v>
      </c>
      <c r="D24" s="39">
        <f t="shared" si="6"/>
        <v>19175</v>
      </c>
      <c r="E24" s="40">
        <v>2</v>
      </c>
      <c r="F24" s="11">
        <f t="shared" si="7"/>
        <v>38350</v>
      </c>
      <c r="G24" s="11">
        <f t="shared" si="8"/>
        <v>230100</v>
      </c>
      <c r="H24" s="114">
        <v>0</v>
      </c>
      <c r="I24" s="111">
        <f t="shared" si="9"/>
        <v>34500</v>
      </c>
      <c r="J24" s="74">
        <f t="shared" si="10"/>
        <v>264600</v>
      </c>
    </row>
    <row r="25" spans="1:10" ht="12.75">
      <c r="A25" s="75" t="s">
        <v>196</v>
      </c>
      <c r="B25" s="72" t="s">
        <v>21</v>
      </c>
      <c r="C25" s="86">
        <v>16260</v>
      </c>
      <c r="D25" s="39">
        <f t="shared" si="6"/>
        <v>19186.8</v>
      </c>
      <c r="E25" s="40">
        <v>1</v>
      </c>
      <c r="F25" s="11">
        <f t="shared" si="7"/>
        <v>19186.8</v>
      </c>
      <c r="G25" s="11">
        <f t="shared" si="8"/>
        <v>115120.79999999999</v>
      </c>
      <c r="H25" s="114">
        <v>0</v>
      </c>
      <c r="I25" s="111">
        <f t="shared" si="9"/>
        <v>17250</v>
      </c>
      <c r="J25" s="74">
        <f t="shared" si="10"/>
        <v>132370.8</v>
      </c>
    </row>
    <row r="26" spans="1:10" ht="12.75">
      <c r="A26" s="75" t="s">
        <v>197</v>
      </c>
      <c r="B26" s="72" t="s">
        <v>21</v>
      </c>
      <c r="C26" s="86">
        <v>16260</v>
      </c>
      <c r="D26" s="39">
        <f t="shared" si="6"/>
        <v>19186.8</v>
      </c>
      <c r="E26" s="40">
        <v>1</v>
      </c>
      <c r="F26" s="11">
        <f t="shared" si="7"/>
        <v>19186.8</v>
      </c>
      <c r="G26" s="11">
        <f t="shared" si="8"/>
        <v>115120.79999999999</v>
      </c>
      <c r="H26" s="114">
        <v>0</v>
      </c>
      <c r="I26" s="111">
        <f t="shared" si="9"/>
        <v>17250</v>
      </c>
      <c r="J26" s="74">
        <f t="shared" si="10"/>
        <v>132370.8</v>
      </c>
    </row>
    <row r="27" spans="1:10" ht="12.75">
      <c r="A27" s="75" t="s">
        <v>147</v>
      </c>
      <c r="B27" s="72" t="s">
        <v>21</v>
      </c>
      <c r="C27" s="86">
        <v>16260</v>
      </c>
      <c r="D27" s="39">
        <f t="shared" si="6"/>
        <v>19186.8</v>
      </c>
      <c r="E27" s="40">
        <v>1</v>
      </c>
      <c r="F27" s="11">
        <f t="shared" si="7"/>
        <v>19186.8</v>
      </c>
      <c r="G27" s="11">
        <f t="shared" si="8"/>
        <v>115120.79999999999</v>
      </c>
      <c r="H27" s="114">
        <v>0</v>
      </c>
      <c r="I27" s="111">
        <f t="shared" si="9"/>
        <v>17250</v>
      </c>
      <c r="J27" s="74">
        <f t="shared" si="10"/>
        <v>132370.8</v>
      </c>
    </row>
    <row r="28" spans="1:10" ht="12.75">
      <c r="A28" s="75" t="s">
        <v>187</v>
      </c>
      <c r="B28" s="72" t="s">
        <v>39</v>
      </c>
      <c r="C28" s="86">
        <v>15870</v>
      </c>
      <c r="D28" s="39">
        <f t="shared" si="6"/>
        <v>18726.6</v>
      </c>
      <c r="E28" s="40">
        <v>1</v>
      </c>
      <c r="F28" s="11">
        <f t="shared" si="7"/>
        <v>18726.6</v>
      </c>
      <c r="G28" s="11">
        <f t="shared" si="8"/>
        <v>112359.59999999999</v>
      </c>
      <c r="H28" s="114">
        <v>0</v>
      </c>
      <c r="I28" s="111">
        <f t="shared" si="9"/>
        <v>17250</v>
      </c>
      <c r="J28" s="74">
        <f t="shared" si="10"/>
        <v>129609.59999999999</v>
      </c>
    </row>
    <row r="29" spans="1:10" ht="12.75">
      <c r="A29" s="75" t="s">
        <v>135</v>
      </c>
      <c r="B29" s="72" t="s">
        <v>39</v>
      </c>
      <c r="C29" s="86">
        <v>15870</v>
      </c>
      <c r="D29" s="39">
        <f t="shared" si="6"/>
        <v>18726.6</v>
      </c>
      <c r="E29" s="40">
        <v>1</v>
      </c>
      <c r="F29" s="11">
        <f t="shared" si="7"/>
        <v>18726.6</v>
      </c>
      <c r="G29" s="11">
        <f t="shared" si="8"/>
        <v>112359.59999999999</v>
      </c>
      <c r="H29" s="114">
        <v>0</v>
      </c>
      <c r="I29" s="111">
        <f t="shared" si="9"/>
        <v>17250</v>
      </c>
      <c r="J29" s="74">
        <f t="shared" si="10"/>
        <v>129609.59999999999</v>
      </c>
    </row>
    <row r="30" spans="1:10" ht="12.75">
      <c r="A30" s="75" t="s">
        <v>20</v>
      </c>
      <c r="B30" s="72" t="s">
        <v>21</v>
      </c>
      <c r="C30" s="86">
        <v>16260</v>
      </c>
      <c r="D30" s="39">
        <f t="shared" si="6"/>
        <v>19186.8</v>
      </c>
      <c r="E30" s="40">
        <v>4</v>
      </c>
      <c r="F30" s="11">
        <f t="shared" si="7"/>
        <v>76747.2</v>
      </c>
      <c r="G30" s="11">
        <f t="shared" si="8"/>
        <v>460483.19999999995</v>
      </c>
      <c r="H30" s="11">
        <v>0</v>
      </c>
      <c r="I30" s="94">
        <f t="shared" si="9"/>
        <v>69000</v>
      </c>
      <c r="J30" s="157">
        <f t="shared" si="10"/>
        <v>529483.2</v>
      </c>
    </row>
    <row r="31" spans="1:10" ht="13.5" thickBot="1">
      <c r="A31" s="285" t="s">
        <v>58</v>
      </c>
      <c r="B31" s="286"/>
      <c r="C31" s="286"/>
      <c r="D31" s="286"/>
      <c r="E31" s="63">
        <f aca="true" t="shared" si="11" ref="E31:J31">SUM(E13:E30)</f>
        <v>40</v>
      </c>
      <c r="F31" s="64">
        <f t="shared" si="11"/>
        <v>773796.8</v>
      </c>
      <c r="G31" s="115">
        <f t="shared" si="11"/>
        <v>4642780.799999999</v>
      </c>
      <c r="H31" s="115">
        <f t="shared" si="11"/>
        <v>0</v>
      </c>
      <c r="I31" s="115">
        <f>SUM(I13:I30)</f>
        <v>690000</v>
      </c>
      <c r="J31" s="161">
        <f t="shared" si="11"/>
        <v>5332780.799999999</v>
      </c>
    </row>
    <row r="32" spans="1:10" ht="13.5" thickBot="1">
      <c r="A32" s="66" t="s">
        <v>94</v>
      </c>
      <c r="B32" s="67"/>
      <c r="C32" s="68"/>
      <c r="D32" s="69"/>
      <c r="E32" s="32">
        <f aca="true" t="shared" si="12" ref="E32:J32">SUM(E11+E31)</f>
        <v>47</v>
      </c>
      <c r="F32" s="23">
        <f t="shared" si="12"/>
        <v>1038636</v>
      </c>
      <c r="G32" s="23">
        <f t="shared" si="12"/>
        <v>6231815.999999999</v>
      </c>
      <c r="H32" s="23">
        <f t="shared" si="12"/>
        <v>0</v>
      </c>
      <c r="I32" s="23">
        <f>SUM(I11+I31)</f>
        <v>810750</v>
      </c>
      <c r="J32" s="158">
        <f t="shared" si="12"/>
        <v>7042565.999999999</v>
      </c>
    </row>
    <row r="33" spans="2:7" ht="12.75">
      <c r="B33" s="49"/>
      <c r="C33" s="50"/>
      <c r="E33" s="30"/>
      <c r="F33" s="31"/>
      <c r="G33" s="31"/>
    </row>
    <row r="34" spans="2:7" ht="12.75">
      <c r="B34" s="49"/>
      <c r="C34" s="50"/>
      <c r="E34" s="30"/>
      <c r="F34" s="31"/>
      <c r="G34" s="31"/>
    </row>
    <row r="35" spans="1:7" ht="16.5">
      <c r="A35" s="24" t="s">
        <v>101</v>
      </c>
      <c r="E35" s="30"/>
      <c r="F35" s="31"/>
      <c r="G35" s="31"/>
    </row>
    <row r="36" spans="5:7" ht="13.5" thickBot="1">
      <c r="E36" s="30"/>
      <c r="F36" s="31"/>
      <c r="G36" s="31"/>
    </row>
    <row r="37" spans="1:10" ht="39" thickBot="1">
      <c r="A37" s="51" t="s">
        <v>0</v>
      </c>
      <c r="B37" s="52" t="s">
        <v>1</v>
      </c>
      <c r="C37" s="52" t="s">
        <v>2</v>
      </c>
      <c r="D37" s="52" t="s">
        <v>3</v>
      </c>
      <c r="E37" s="53" t="s">
        <v>28</v>
      </c>
      <c r="F37" s="54" t="s">
        <v>37</v>
      </c>
      <c r="G37" s="54" t="s">
        <v>4</v>
      </c>
      <c r="H37" s="113" t="s">
        <v>250</v>
      </c>
      <c r="I37" s="110" t="s">
        <v>251</v>
      </c>
      <c r="J37" s="55" t="s">
        <v>94</v>
      </c>
    </row>
    <row r="38" spans="1:10" ht="13.5" thickBot="1">
      <c r="A38" s="56" t="s">
        <v>5</v>
      </c>
      <c r="B38" s="84"/>
      <c r="C38" s="84"/>
      <c r="D38" s="59"/>
      <c r="E38" s="60"/>
      <c r="F38" s="61"/>
      <c r="G38" s="61"/>
      <c r="H38" s="61"/>
      <c r="I38" s="61"/>
      <c r="J38" s="62"/>
    </row>
    <row r="39" spans="1:10" ht="13.5" thickBot="1">
      <c r="A39" s="242" t="s">
        <v>9</v>
      </c>
      <c r="B39" s="243" t="s">
        <v>10</v>
      </c>
      <c r="C39" s="244">
        <v>26900</v>
      </c>
      <c r="D39" s="244">
        <f>C39*118%</f>
        <v>31742</v>
      </c>
      <c r="E39" s="40">
        <v>11</v>
      </c>
      <c r="F39" s="11">
        <f>E39*D39</f>
        <v>349162</v>
      </c>
      <c r="G39" s="11">
        <f>F39*6</f>
        <v>2094972</v>
      </c>
      <c r="H39" s="114">
        <f>(C39*25%)*6*E39</f>
        <v>443850</v>
      </c>
      <c r="I39" s="111">
        <f>(2500+375)*6*E39</f>
        <v>189750</v>
      </c>
      <c r="J39" s="74">
        <f>SUM(G39:I39)</f>
        <v>2728572</v>
      </c>
    </row>
    <row r="40" spans="1:10" s="44" customFormat="1" ht="13.5" thickBot="1">
      <c r="A40" s="299" t="s">
        <v>58</v>
      </c>
      <c r="B40" s="300"/>
      <c r="C40" s="300"/>
      <c r="D40" s="301"/>
      <c r="E40" s="42">
        <f aca="true" t="shared" si="13" ref="E40:J40">SUM(E39:E39)</f>
        <v>11</v>
      </c>
      <c r="F40" s="43">
        <f t="shared" si="13"/>
        <v>349162</v>
      </c>
      <c r="G40" s="43">
        <f t="shared" si="13"/>
        <v>2094972</v>
      </c>
      <c r="H40" s="43">
        <f t="shared" si="13"/>
        <v>443850</v>
      </c>
      <c r="I40" s="43">
        <f t="shared" si="13"/>
        <v>189750</v>
      </c>
      <c r="J40" s="155">
        <f t="shared" si="13"/>
        <v>2728572</v>
      </c>
    </row>
    <row r="41" spans="1:10" ht="13.5" thickBot="1">
      <c r="A41" s="56" t="s">
        <v>45</v>
      </c>
      <c r="B41" s="84"/>
      <c r="C41" s="84"/>
      <c r="D41" s="59"/>
      <c r="E41" s="60"/>
      <c r="F41" s="61"/>
      <c r="G41" s="61"/>
      <c r="H41" s="61"/>
      <c r="I41" s="61"/>
      <c r="J41" s="62"/>
    </row>
    <row r="42" spans="1:10" ht="13.5" thickBot="1">
      <c r="A42" s="242" t="s">
        <v>72</v>
      </c>
      <c r="B42" s="243" t="s">
        <v>60</v>
      </c>
      <c r="C42" s="244">
        <v>32750</v>
      </c>
      <c r="D42" s="244">
        <f>C42*118%</f>
        <v>38645</v>
      </c>
      <c r="E42" s="40">
        <v>1</v>
      </c>
      <c r="F42" s="11">
        <f>E42*D42</f>
        <v>38645</v>
      </c>
      <c r="G42" s="11">
        <f>F42*6</f>
        <v>231870</v>
      </c>
      <c r="H42" s="114">
        <v>0</v>
      </c>
      <c r="I42" s="111">
        <f>(2500+375)*6*E42</f>
        <v>17250</v>
      </c>
      <c r="J42" s="74">
        <f>SUM(G42:I42)</f>
        <v>249120</v>
      </c>
    </row>
    <row r="43" spans="1:10" s="44" customFormat="1" ht="13.5" thickBot="1">
      <c r="A43" s="299" t="s">
        <v>58</v>
      </c>
      <c r="B43" s="300"/>
      <c r="C43" s="300"/>
      <c r="D43" s="301"/>
      <c r="E43" s="42">
        <f aca="true" t="shared" si="14" ref="E43:J43">SUM(E42:E42)</f>
        <v>1</v>
      </c>
      <c r="F43" s="45">
        <f t="shared" si="14"/>
        <v>38645</v>
      </c>
      <c r="G43" s="45">
        <f t="shared" si="14"/>
        <v>231870</v>
      </c>
      <c r="H43" s="45">
        <f t="shared" si="14"/>
        <v>0</v>
      </c>
      <c r="I43" s="45">
        <f t="shared" si="14"/>
        <v>17250</v>
      </c>
      <c r="J43" s="156">
        <f t="shared" si="14"/>
        <v>249120</v>
      </c>
    </row>
    <row r="44" spans="1:10" ht="13.5" thickBot="1">
      <c r="A44" s="56" t="s">
        <v>79</v>
      </c>
      <c r="B44" s="84"/>
      <c r="C44" s="84"/>
      <c r="D44" s="59"/>
      <c r="E44" s="60"/>
      <c r="F44" s="61"/>
      <c r="G44" s="61"/>
      <c r="H44" s="61"/>
      <c r="I44" s="61"/>
      <c r="J44" s="62"/>
    </row>
    <row r="45" spans="1:10" ht="13.5" thickBot="1">
      <c r="A45" s="242" t="s">
        <v>86</v>
      </c>
      <c r="B45" s="243" t="s">
        <v>23</v>
      </c>
      <c r="C45" s="244">
        <v>16520</v>
      </c>
      <c r="D45" s="244">
        <f>C45*118%</f>
        <v>19493.6</v>
      </c>
      <c r="E45" s="40">
        <v>1</v>
      </c>
      <c r="F45" s="11">
        <f>E45*D45</f>
        <v>19493.6</v>
      </c>
      <c r="G45" s="11">
        <f>F45*6</f>
        <v>116961.59999999999</v>
      </c>
      <c r="H45" s="114">
        <v>0</v>
      </c>
      <c r="I45" s="111">
        <f>(2500+375)*6*E45</f>
        <v>17250</v>
      </c>
      <c r="J45" s="74">
        <f>SUM(G45:I45)</f>
        <v>134211.59999999998</v>
      </c>
    </row>
    <row r="46" spans="1:10" s="44" customFormat="1" ht="13.5" thickBot="1">
      <c r="A46" s="299" t="s">
        <v>58</v>
      </c>
      <c r="B46" s="300"/>
      <c r="C46" s="300"/>
      <c r="D46" s="301"/>
      <c r="E46" s="42">
        <f aca="true" t="shared" si="15" ref="E46:J46">SUM(E45:E45)</f>
        <v>1</v>
      </c>
      <c r="F46" s="45">
        <f t="shared" si="15"/>
        <v>19493.6</v>
      </c>
      <c r="G46" s="43">
        <f t="shared" si="15"/>
        <v>116961.59999999999</v>
      </c>
      <c r="H46" s="43">
        <f t="shared" si="15"/>
        <v>0</v>
      </c>
      <c r="I46" s="43">
        <f t="shared" si="15"/>
        <v>17250</v>
      </c>
      <c r="J46" s="65">
        <f t="shared" si="15"/>
        <v>134211.59999999998</v>
      </c>
    </row>
    <row r="47" spans="1:10" ht="13.5" thickBot="1">
      <c r="A47" s="293" t="s">
        <v>94</v>
      </c>
      <c r="B47" s="294"/>
      <c r="C47" s="294"/>
      <c r="D47" s="295"/>
      <c r="E47" s="18">
        <f aca="true" t="shared" si="16" ref="E47:J47">SUM(E40+E43+E46)</f>
        <v>13</v>
      </c>
      <c r="F47" s="23">
        <f t="shared" si="16"/>
        <v>407300.6</v>
      </c>
      <c r="G47" s="23">
        <f t="shared" si="16"/>
        <v>2443803.6</v>
      </c>
      <c r="H47" s="23">
        <f t="shared" si="16"/>
        <v>443850</v>
      </c>
      <c r="I47" s="23">
        <f t="shared" si="16"/>
        <v>224250</v>
      </c>
      <c r="J47" s="70">
        <f t="shared" si="16"/>
        <v>3111903.6</v>
      </c>
    </row>
    <row r="49" ht="13.5" thickBot="1"/>
    <row r="50" spans="1:10" ht="13.5" thickBot="1">
      <c r="A50" s="293" t="s">
        <v>94</v>
      </c>
      <c r="B50" s="294"/>
      <c r="C50" s="294"/>
      <c r="D50" s="295"/>
      <c r="E50" s="32">
        <f aca="true" t="shared" si="17" ref="E50:J50">SUM(E32+E47)</f>
        <v>60</v>
      </c>
      <c r="F50" s="23">
        <f t="shared" si="17"/>
        <v>1445936.6</v>
      </c>
      <c r="G50" s="23">
        <f t="shared" si="17"/>
        <v>8675619.6</v>
      </c>
      <c r="H50" s="23">
        <f t="shared" si="17"/>
        <v>443850</v>
      </c>
      <c r="I50" s="23">
        <f>SUM(I32+I47)</f>
        <v>1035000</v>
      </c>
      <c r="J50" s="70">
        <f t="shared" si="17"/>
        <v>10154469.6</v>
      </c>
    </row>
    <row r="54" ht="12.75">
      <c r="G54" s="31"/>
    </row>
  </sheetData>
  <mergeCells count="7">
    <mergeCell ref="A47:D47"/>
    <mergeCell ref="A50:D50"/>
    <mergeCell ref="A11:D11"/>
    <mergeCell ref="A31:D31"/>
    <mergeCell ref="A46:D46"/>
    <mergeCell ref="A40:D40"/>
    <mergeCell ref="A43:D43"/>
  </mergeCells>
  <printOptions/>
  <pageMargins left="0.21" right="0.26" top="0.35" bottom="0.35" header="0.2" footer="0.3"/>
  <pageSetup horizontalDpi="300" verticalDpi="300" orientation="landscape" paperSize="9" scale="90" r:id="rId1"/>
  <rowBreaks count="1" manualBreakCount="1">
    <brk id="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627"/>
  <sheetViews>
    <sheetView workbookViewId="0" topLeftCell="A1">
      <pane xSplit="1" ySplit="4" topLeftCell="G5" activePane="bottomRight" state="frozen"/>
      <selection pane="topLeft" activeCell="A37" sqref="A37:D37"/>
      <selection pane="topRight" activeCell="A37" sqref="A37:D37"/>
      <selection pane="bottomLeft" activeCell="A37" sqref="A37:D37"/>
      <selection pane="bottomRight" activeCell="A37" sqref="A37:D37"/>
    </sheetView>
  </sheetViews>
  <sheetFormatPr defaultColWidth="9.140625" defaultRowHeight="12.75"/>
  <cols>
    <col min="1" max="1" width="41.57421875" style="0" customWidth="1"/>
    <col min="2" max="2" width="12.140625" style="0" bestFit="1" customWidth="1"/>
    <col min="3" max="3" width="12.00390625" style="0" bestFit="1" customWidth="1"/>
    <col min="4" max="4" width="11.8515625" style="0" bestFit="1" customWidth="1"/>
    <col min="5" max="5" width="11.140625" style="0" customWidth="1"/>
    <col min="6" max="6" width="16.57421875" style="0" customWidth="1"/>
    <col min="7" max="7" width="14.57421875" style="0" bestFit="1" customWidth="1"/>
    <col min="8" max="8" width="12.8515625" style="0" bestFit="1" customWidth="1"/>
    <col min="9" max="9" width="13.421875" style="0" bestFit="1" customWidth="1"/>
    <col min="10" max="10" width="14.57421875" style="0" bestFit="1" customWidth="1"/>
  </cols>
  <sheetData>
    <row r="1" spans="1:7" ht="16.5">
      <c r="A1" s="24" t="s">
        <v>198</v>
      </c>
      <c r="B1" s="49"/>
      <c r="C1" s="50"/>
      <c r="E1" s="30"/>
      <c r="F1" s="31"/>
      <c r="G1" s="31"/>
    </row>
    <row r="2" spans="2:7" ht="13.5" thickBot="1">
      <c r="B2" s="49"/>
      <c r="C2" s="50"/>
      <c r="E2" s="30"/>
      <c r="F2" s="31"/>
      <c r="G2" s="31"/>
    </row>
    <row r="3" spans="1:10" ht="39" thickBot="1">
      <c r="A3" s="51" t="s">
        <v>0</v>
      </c>
      <c r="B3" s="52" t="s">
        <v>1</v>
      </c>
      <c r="C3" s="52" t="s">
        <v>2</v>
      </c>
      <c r="D3" s="52" t="s">
        <v>3</v>
      </c>
      <c r="E3" s="53" t="s">
        <v>28</v>
      </c>
      <c r="F3" s="54" t="s">
        <v>37</v>
      </c>
      <c r="G3" s="54" t="s">
        <v>4</v>
      </c>
      <c r="H3" s="113" t="s">
        <v>250</v>
      </c>
      <c r="I3" s="110" t="s">
        <v>251</v>
      </c>
      <c r="J3" s="55" t="s">
        <v>94</v>
      </c>
    </row>
    <row r="4" spans="1:10" ht="13.5" thickBot="1">
      <c r="A4" s="56" t="s">
        <v>45</v>
      </c>
      <c r="B4" s="57"/>
      <c r="C4" s="58"/>
      <c r="D4" s="59"/>
      <c r="E4" s="60"/>
      <c r="F4" s="61"/>
      <c r="G4" s="61"/>
      <c r="H4" s="61"/>
      <c r="I4" s="61"/>
      <c r="J4" s="62"/>
    </row>
    <row r="5" spans="1:10" ht="12.75">
      <c r="A5" s="71" t="s">
        <v>77</v>
      </c>
      <c r="B5" s="96" t="s">
        <v>76</v>
      </c>
      <c r="C5" s="97">
        <v>25145</v>
      </c>
      <c r="D5" s="39">
        <f>C5*118%</f>
        <v>29671.1</v>
      </c>
      <c r="E5" s="40">
        <v>1</v>
      </c>
      <c r="F5" s="11">
        <f>E5*D5</f>
        <v>29671.1</v>
      </c>
      <c r="G5" s="106">
        <f>F5*6</f>
        <v>178026.59999999998</v>
      </c>
      <c r="H5" s="106">
        <v>0</v>
      </c>
      <c r="I5" s="114">
        <f>(2500+375)*6*E5</f>
        <v>17250</v>
      </c>
      <c r="J5" s="74">
        <f>SUM(G5:I5)</f>
        <v>195276.59999999998</v>
      </c>
    </row>
    <row r="6" spans="1:10" ht="13.5" thickBot="1">
      <c r="A6" s="285" t="s">
        <v>58</v>
      </c>
      <c r="B6" s="286"/>
      <c r="C6" s="286"/>
      <c r="D6" s="286"/>
      <c r="E6" s="63">
        <f aca="true" t="shared" si="0" ref="E6:J6">SUM(E5:E5)</f>
        <v>1</v>
      </c>
      <c r="F6" s="64">
        <f t="shared" si="0"/>
        <v>29671.1</v>
      </c>
      <c r="G6" s="115">
        <f t="shared" si="0"/>
        <v>178026.59999999998</v>
      </c>
      <c r="H6" s="115">
        <f t="shared" si="0"/>
        <v>0</v>
      </c>
      <c r="I6" s="115">
        <f t="shared" si="0"/>
        <v>17250</v>
      </c>
      <c r="J6" s="161">
        <f t="shared" si="0"/>
        <v>195276.59999999998</v>
      </c>
    </row>
    <row r="7" spans="1:10" ht="13.5" thickBot="1">
      <c r="A7" s="56" t="s">
        <v>79</v>
      </c>
      <c r="B7" s="57"/>
      <c r="C7" s="58"/>
      <c r="D7" s="59"/>
      <c r="E7" s="60"/>
      <c r="F7" s="61"/>
      <c r="G7" s="61"/>
      <c r="H7" s="61"/>
      <c r="I7" s="61"/>
      <c r="J7" s="62"/>
    </row>
    <row r="8" spans="1:10" ht="12.75">
      <c r="A8" s="75" t="s">
        <v>97</v>
      </c>
      <c r="B8" s="72" t="s">
        <v>25</v>
      </c>
      <c r="C8" s="86">
        <v>15470</v>
      </c>
      <c r="D8" s="39">
        <f aca="true" t="shared" si="1" ref="D8:D17">C8*118%</f>
        <v>18254.6</v>
      </c>
      <c r="E8" s="40">
        <v>1</v>
      </c>
      <c r="F8" s="11">
        <f aca="true" t="shared" si="2" ref="F8:F17">E8*D8</f>
        <v>18254.6</v>
      </c>
      <c r="G8" s="106">
        <f aca="true" t="shared" si="3" ref="G8:G17">F8*6</f>
        <v>109527.59999999999</v>
      </c>
      <c r="H8" s="114">
        <v>0</v>
      </c>
      <c r="I8" s="111">
        <f>(2500+375)*6*E8</f>
        <v>17250</v>
      </c>
      <c r="J8" s="74">
        <f>SUM(G8:I8)</f>
        <v>126777.59999999999</v>
      </c>
    </row>
    <row r="9" spans="1:10" ht="12.75">
      <c r="A9" s="71" t="s">
        <v>86</v>
      </c>
      <c r="B9" s="72" t="s">
        <v>23</v>
      </c>
      <c r="C9" s="86">
        <v>16520</v>
      </c>
      <c r="D9" s="39">
        <f t="shared" si="1"/>
        <v>19493.6</v>
      </c>
      <c r="E9" s="40">
        <v>5</v>
      </c>
      <c r="F9" s="11">
        <f t="shared" si="2"/>
        <v>97468</v>
      </c>
      <c r="G9" s="11">
        <f t="shared" si="3"/>
        <v>584808</v>
      </c>
      <c r="H9" s="114">
        <v>0</v>
      </c>
      <c r="I9" s="111">
        <f aca="true" t="shared" si="4" ref="I9:I17">(2500+375)*6*E9</f>
        <v>86250</v>
      </c>
      <c r="J9" s="74">
        <f aca="true" t="shared" si="5" ref="J9:J17">SUM(G9:I9)</f>
        <v>671058</v>
      </c>
    </row>
    <row r="10" spans="1:10" ht="12.75">
      <c r="A10" s="71" t="s">
        <v>93</v>
      </c>
      <c r="B10" s="72" t="s">
        <v>27</v>
      </c>
      <c r="C10" s="86">
        <v>16250</v>
      </c>
      <c r="D10" s="39">
        <f t="shared" si="1"/>
        <v>19175</v>
      </c>
      <c r="E10" s="40">
        <v>1</v>
      </c>
      <c r="F10" s="11">
        <f t="shared" si="2"/>
        <v>19175</v>
      </c>
      <c r="G10" s="11">
        <f t="shared" si="3"/>
        <v>115050</v>
      </c>
      <c r="H10" s="114">
        <v>0</v>
      </c>
      <c r="I10" s="111">
        <f t="shared" si="4"/>
        <v>17250</v>
      </c>
      <c r="J10" s="74">
        <f t="shared" si="5"/>
        <v>132300</v>
      </c>
    </row>
    <row r="11" spans="1:10" ht="12.75">
      <c r="A11" s="75" t="s">
        <v>24</v>
      </c>
      <c r="B11" s="72" t="s">
        <v>25</v>
      </c>
      <c r="C11" s="86">
        <v>15470</v>
      </c>
      <c r="D11" s="39">
        <f t="shared" si="1"/>
        <v>18254.6</v>
      </c>
      <c r="E11" s="40">
        <v>2</v>
      </c>
      <c r="F11" s="11">
        <f t="shared" si="2"/>
        <v>36509.2</v>
      </c>
      <c r="G11" s="11">
        <f t="shared" si="3"/>
        <v>219055.19999999998</v>
      </c>
      <c r="H11" s="114">
        <v>0</v>
      </c>
      <c r="I11" s="111">
        <f t="shared" si="4"/>
        <v>34500</v>
      </c>
      <c r="J11" s="74">
        <f t="shared" si="5"/>
        <v>253555.19999999998</v>
      </c>
    </row>
    <row r="12" spans="1:10" ht="12.75">
      <c r="A12" s="71" t="s">
        <v>92</v>
      </c>
      <c r="B12" s="72" t="s">
        <v>39</v>
      </c>
      <c r="C12" s="86">
        <v>15870</v>
      </c>
      <c r="D12" s="39">
        <f t="shared" si="1"/>
        <v>18726.6</v>
      </c>
      <c r="E12" s="40">
        <v>1</v>
      </c>
      <c r="F12" s="11">
        <f t="shared" si="2"/>
        <v>18726.6</v>
      </c>
      <c r="G12" s="11">
        <f t="shared" si="3"/>
        <v>112359.59999999999</v>
      </c>
      <c r="H12" s="114">
        <v>0</v>
      </c>
      <c r="I12" s="111">
        <f t="shared" si="4"/>
        <v>17250</v>
      </c>
      <c r="J12" s="74">
        <f t="shared" si="5"/>
        <v>129609.59999999999</v>
      </c>
    </row>
    <row r="13" spans="1:10" ht="12.75">
      <c r="A13" s="71" t="s">
        <v>84</v>
      </c>
      <c r="B13" s="72" t="s">
        <v>85</v>
      </c>
      <c r="C13" s="86">
        <v>19095</v>
      </c>
      <c r="D13" s="39">
        <f t="shared" si="1"/>
        <v>22532.1</v>
      </c>
      <c r="E13" s="40">
        <v>1</v>
      </c>
      <c r="F13" s="11">
        <f t="shared" si="2"/>
        <v>22532.1</v>
      </c>
      <c r="G13" s="11">
        <f t="shared" si="3"/>
        <v>135192.59999999998</v>
      </c>
      <c r="H13" s="114">
        <v>0</v>
      </c>
      <c r="I13" s="111">
        <f t="shared" si="4"/>
        <v>17250</v>
      </c>
      <c r="J13" s="74">
        <f t="shared" si="5"/>
        <v>152442.59999999998</v>
      </c>
    </row>
    <row r="14" spans="1:10" ht="12.75">
      <c r="A14" s="75" t="s">
        <v>196</v>
      </c>
      <c r="B14" s="72" t="s">
        <v>21</v>
      </c>
      <c r="C14" s="86">
        <v>16260</v>
      </c>
      <c r="D14" s="39">
        <f t="shared" si="1"/>
        <v>19186.8</v>
      </c>
      <c r="E14" s="40">
        <v>1</v>
      </c>
      <c r="F14" s="11">
        <f t="shared" si="2"/>
        <v>19186.8</v>
      </c>
      <c r="G14" s="11">
        <f t="shared" si="3"/>
        <v>115120.79999999999</v>
      </c>
      <c r="H14" s="114">
        <v>0</v>
      </c>
      <c r="I14" s="111">
        <f t="shared" si="4"/>
        <v>17250</v>
      </c>
      <c r="J14" s="74">
        <f t="shared" si="5"/>
        <v>132370.8</v>
      </c>
    </row>
    <row r="15" spans="1:10" ht="12.75">
      <c r="A15" s="75" t="s">
        <v>38</v>
      </c>
      <c r="B15" s="72" t="s">
        <v>39</v>
      </c>
      <c r="C15" s="86">
        <v>15870</v>
      </c>
      <c r="D15" s="39">
        <f t="shared" si="1"/>
        <v>18726.6</v>
      </c>
      <c r="E15" s="40">
        <v>1</v>
      </c>
      <c r="F15" s="11">
        <f t="shared" si="2"/>
        <v>18726.6</v>
      </c>
      <c r="G15" s="11">
        <f t="shared" si="3"/>
        <v>112359.59999999999</v>
      </c>
      <c r="H15" s="114">
        <v>0</v>
      </c>
      <c r="I15" s="111">
        <f t="shared" si="4"/>
        <v>17250</v>
      </c>
      <c r="J15" s="74">
        <f t="shared" si="5"/>
        <v>129609.59999999999</v>
      </c>
    </row>
    <row r="16" spans="1:10" ht="12.75">
      <c r="A16" s="71" t="s">
        <v>82</v>
      </c>
      <c r="B16" s="72" t="s">
        <v>83</v>
      </c>
      <c r="C16" s="86">
        <v>21475</v>
      </c>
      <c r="D16" s="39">
        <f t="shared" si="1"/>
        <v>25340.5</v>
      </c>
      <c r="E16" s="40">
        <v>1</v>
      </c>
      <c r="F16" s="11">
        <f t="shared" si="2"/>
        <v>25340.5</v>
      </c>
      <c r="G16" s="11">
        <f t="shared" si="3"/>
        <v>152043</v>
      </c>
      <c r="H16" s="114">
        <v>0</v>
      </c>
      <c r="I16" s="111">
        <f t="shared" si="4"/>
        <v>17250</v>
      </c>
      <c r="J16" s="74">
        <f t="shared" si="5"/>
        <v>169293</v>
      </c>
    </row>
    <row r="17" spans="1:10" ht="12.75">
      <c r="A17" s="75" t="s">
        <v>20</v>
      </c>
      <c r="B17" s="72" t="s">
        <v>21</v>
      </c>
      <c r="C17" s="86">
        <v>16260</v>
      </c>
      <c r="D17" s="39">
        <f t="shared" si="1"/>
        <v>19186.8</v>
      </c>
      <c r="E17" s="40">
        <v>1</v>
      </c>
      <c r="F17" s="11">
        <f t="shared" si="2"/>
        <v>19186.8</v>
      </c>
      <c r="G17" s="11">
        <f t="shared" si="3"/>
        <v>115120.79999999999</v>
      </c>
      <c r="H17" s="11">
        <v>0</v>
      </c>
      <c r="I17" s="94">
        <f t="shared" si="4"/>
        <v>17250</v>
      </c>
      <c r="J17" s="157">
        <f t="shared" si="5"/>
        <v>132370.8</v>
      </c>
    </row>
    <row r="18" spans="1:10" ht="13.5" thickBot="1">
      <c r="A18" s="285" t="s">
        <v>58</v>
      </c>
      <c r="B18" s="286"/>
      <c r="C18" s="286"/>
      <c r="D18" s="286"/>
      <c r="E18" s="63">
        <f aca="true" t="shared" si="6" ref="E18:J18">SUM(E8:E17)</f>
        <v>15</v>
      </c>
      <c r="F18" s="64">
        <f t="shared" si="6"/>
        <v>295106.2</v>
      </c>
      <c r="G18" s="115">
        <f t="shared" si="6"/>
        <v>1770637.2000000002</v>
      </c>
      <c r="H18" s="115">
        <f t="shared" si="6"/>
        <v>0</v>
      </c>
      <c r="I18" s="115">
        <f t="shared" si="6"/>
        <v>258750</v>
      </c>
      <c r="J18" s="161">
        <f t="shared" si="6"/>
        <v>2029387.2000000002</v>
      </c>
    </row>
    <row r="19" spans="1:10" ht="13.5" thickBot="1">
      <c r="A19" s="66" t="s">
        <v>94</v>
      </c>
      <c r="B19" s="67"/>
      <c r="C19" s="68"/>
      <c r="D19" s="69"/>
      <c r="E19" s="32">
        <f aca="true" t="shared" si="7" ref="E19:J19">SUM(E6+E18)</f>
        <v>16</v>
      </c>
      <c r="F19" s="23">
        <f t="shared" si="7"/>
        <v>324777.3</v>
      </c>
      <c r="G19" s="23">
        <f t="shared" si="7"/>
        <v>1948663.8000000003</v>
      </c>
      <c r="H19" s="23">
        <f t="shared" si="7"/>
        <v>0</v>
      </c>
      <c r="I19" s="23">
        <f t="shared" si="7"/>
        <v>276000</v>
      </c>
      <c r="J19" s="158">
        <f t="shared" si="7"/>
        <v>2224663.8000000003</v>
      </c>
    </row>
    <row r="20" spans="2:7" ht="12.75">
      <c r="B20" s="49"/>
      <c r="C20" s="50"/>
      <c r="E20" s="30"/>
      <c r="F20" s="31"/>
      <c r="G20" s="31"/>
    </row>
    <row r="22" spans="1:7" ht="16.5">
      <c r="A22" s="24" t="s">
        <v>111</v>
      </c>
      <c r="E22" s="30"/>
      <c r="F22" s="31"/>
      <c r="G22" s="31"/>
    </row>
    <row r="23" spans="5:7" ht="13.5" thickBot="1">
      <c r="E23" s="30"/>
      <c r="F23" s="31"/>
      <c r="G23" s="31"/>
    </row>
    <row r="24" spans="1:10" ht="39" thickBot="1">
      <c r="A24" s="51" t="s">
        <v>0</v>
      </c>
      <c r="B24" s="52" t="s">
        <v>1</v>
      </c>
      <c r="C24" s="52" t="s">
        <v>2</v>
      </c>
      <c r="D24" s="52" t="s">
        <v>3</v>
      </c>
      <c r="E24" s="53" t="s">
        <v>28</v>
      </c>
      <c r="F24" s="54" t="s">
        <v>37</v>
      </c>
      <c r="G24" s="54" t="s">
        <v>4</v>
      </c>
      <c r="H24" s="113" t="s">
        <v>250</v>
      </c>
      <c r="I24" s="110" t="s">
        <v>251</v>
      </c>
      <c r="J24" s="55" t="s">
        <v>94</v>
      </c>
    </row>
    <row r="25" spans="1:10" ht="13.5" thickBot="1">
      <c r="A25" s="56" t="s">
        <v>5</v>
      </c>
      <c r="B25" s="84"/>
      <c r="C25" s="84"/>
      <c r="D25" s="59"/>
      <c r="E25" s="60"/>
      <c r="F25" s="61"/>
      <c r="G25" s="61"/>
      <c r="H25" s="61"/>
      <c r="I25" s="61"/>
      <c r="J25" s="62"/>
    </row>
    <row r="26" spans="1:10" ht="12.75">
      <c r="A26" s="206" t="s">
        <v>32</v>
      </c>
      <c r="B26" s="34" t="s">
        <v>31</v>
      </c>
      <c r="C26" s="35">
        <v>50905</v>
      </c>
      <c r="D26" s="35">
        <f>C26*118%</f>
        <v>60067.899999999994</v>
      </c>
      <c r="E26" s="36">
        <v>1</v>
      </c>
      <c r="F26" s="11">
        <f>E26*D26</f>
        <v>60067.899999999994</v>
      </c>
      <c r="G26" s="11">
        <f>F26*6</f>
        <v>360407.39999999997</v>
      </c>
      <c r="H26" s="114">
        <f>(C26*25%)*6*E26</f>
        <v>76357.5</v>
      </c>
      <c r="I26" s="111">
        <f>(2500+375)*6*E26</f>
        <v>17250</v>
      </c>
      <c r="J26" s="74">
        <f>SUM(G26:I26)</f>
        <v>454014.89999999997</v>
      </c>
    </row>
    <row r="27" spans="1:10" ht="12.75">
      <c r="A27" s="207" t="s">
        <v>12</v>
      </c>
      <c r="B27" s="38" t="s">
        <v>13</v>
      </c>
      <c r="C27" s="39">
        <v>20755</v>
      </c>
      <c r="D27" s="39">
        <f>C27*118%</f>
        <v>24490.899999999998</v>
      </c>
      <c r="E27" s="40">
        <v>1</v>
      </c>
      <c r="F27" s="11">
        <f>E27*D27</f>
        <v>24490.899999999998</v>
      </c>
      <c r="G27" s="11">
        <f>F27*6</f>
        <v>146945.4</v>
      </c>
      <c r="H27" s="114">
        <f>(C27*25%)*6*E27</f>
        <v>31132.5</v>
      </c>
      <c r="I27" s="111">
        <f>(2500+375)*6*E27</f>
        <v>17250</v>
      </c>
      <c r="J27" s="74">
        <f>SUM(G27:I27)</f>
        <v>195327.9</v>
      </c>
    </row>
    <row r="28" spans="1:10" ht="13.5" thickBot="1">
      <c r="A28" s="271" t="s">
        <v>58</v>
      </c>
      <c r="B28" s="272"/>
      <c r="C28" s="272"/>
      <c r="D28" s="273"/>
      <c r="E28" s="42">
        <f aca="true" t="shared" si="8" ref="E28:J28">SUM(E26:E27)</f>
        <v>2</v>
      </c>
      <c r="F28" s="43">
        <f t="shared" si="8"/>
        <v>84558.79999999999</v>
      </c>
      <c r="G28" s="43">
        <f t="shared" si="8"/>
        <v>507352.79999999993</v>
      </c>
      <c r="H28" s="43">
        <f t="shared" si="8"/>
        <v>107490</v>
      </c>
      <c r="I28" s="43">
        <f t="shared" si="8"/>
        <v>34500</v>
      </c>
      <c r="J28" s="155">
        <f t="shared" si="8"/>
        <v>649342.7999999999</v>
      </c>
    </row>
    <row r="29" spans="1:10" ht="13.5" thickBot="1">
      <c r="A29" s="56" t="s">
        <v>79</v>
      </c>
      <c r="B29" s="84"/>
      <c r="C29" s="84"/>
      <c r="D29" s="59"/>
      <c r="E29" s="60"/>
      <c r="F29" s="61"/>
      <c r="G29" s="61"/>
      <c r="H29" s="61"/>
      <c r="I29" s="61"/>
      <c r="J29" s="62"/>
    </row>
    <row r="30" spans="1:10" ht="12.75">
      <c r="A30" s="207" t="s">
        <v>82</v>
      </c>
      <c r="B30" s="38" t="s">
        <v>83</v>
      </c>
      <c r="C30" s="39">
        <v>21475</v>
      </c>
      <c r="D30" s="39">
        <f>C30*118%</f>
        <v>25340.5</v>
      </c>
      <c r="E30" s="40">
        <v>1</v>
      </c>
      <c r="F30" s="11">
        <f>E30*D30</f>
        <v>25340.5</v>
      </c>
      <c r="G30" s="11">
        <f>F30*6</f>
        <v>152043</v>
      </c>
      <c r="H30" s="114">
        <v>0</v>
      </c>
      <c r="I30" s="111">
        <f>(2500+375)*6</f>
        <v>17250</v>
      </c>
      <c r="J30" s="74">
        <f>SUM(G30:I30)</f>
        <v>169293</v>
      </c>
    </row>
    <row r="31" spans="1:10" ht="13.5" thickBot="1">
      <c r="A31" s="271" t="s">
        <v>58</v>
      </c>
      <c r="B31" s="272"/>
      <c r="C31" s="272"/>
      <c r="D31" s="273"/>
      <c r="E31" s="42">
        <f aca="true" t="shared" si="9" ref="E31:J31">SUM(E30:E30)</f>
        <v>1</v>
      </c>
      <c r="F31" s="45">
        <f t="shared" si="9"/>
        <v>25340.5</v>
      </c>
      <c r="G31" s="43">
        <f t="shared" si="9"/>
        <v>152043</v>
      </c>
      <c r="H31" s="43">
        <f t="shared" si="9"/>
        <v>0</v>
      </c>
      <c r="I31" s="43">
        <f>SUM(I30:I30)</f>
        <v>17250</v>
      </c>
      <c r="J31" s="65">
        <f t="shared" si="9"/>
        <v>169293</v>
      </c>
    </row>
    <row r="32" spans="1:10" ht="13.5" thickBot="1">
      <c r="A32" s="293" t="s">
        <v>94</v>
      </c>
      <c r="B32" s="294"/>
      <c r="C32" s="294"/>
      <c r="D32" s="295"/>
      <c r="E32" s="18">
        <f aca="true" t="shared" si="10" ref="E32:J32">SUM(E28+E31)</f>
        <v>3</v>
      </c>
      <c r="F32" s="23">
        <f t="shared" si="10"/>
        <v>109899.29999999999</v>
      </c>
      <c r="G32" s="23">
        <f t="shared" si="10"/>
        <v>659395.7999999999</v>
      </c>
      <c r="H32" s="23">
        <f t="shared" si="10"/>
        <v>107490</v>
      </c>
      <c r="I32" s="23">
        <f>SUM(I28+I31)</f>
        <v>51750</v>
      </c>
      <c r="J32" s="70">
        <f t="shared" si="10"/>
        <v>818635.7999999999</v>
      </c>
    </row>
    <row r="33" spans="5:10" ht="12.75">
      <c r="E33" s="30"/>
      <c r="F33" s="31"/>
      <c r="G33" s="31"/>
      <c r="H33" s="31"/>
      <c r="I33" s="31"/>
      <c r="J33" s="31"/>
    </row>
    <row r="34" spans="5:10" ht="13.5" thickBot="1">
      <c r="E34" s="30"/>
      <c r="F34" s="31"/>
      <c r="G34" s="31"/>
      <c r="H34" s="31"/>
      <c r="I34" s="31"/>
      <c r="J34" s="31"/>
    </row>
    <row r="35" spans="1:10" ht="13.5" thickBot="1">
      <c r="A35" s="293" t="s">
        <v>94</v>
      </c>
      <c r="B35" s="294"/>
      <c r="C35" s="294"/>
      <c r="D35" s="295"/>
      <c r="E35" s="32">
        <f aca="true" t="shared" si="11" ref="E35:J35">SUM(E19+E32)</f>
        <v>19</v>
      </c>
      <c r="F35" s="23">
        <f t="shared" si="11"/>
        <v>434676.6</v>
      </c>
      <c r="G35" s="23">
        <f t="shared" si="11"/>
        <v>2608059.6</v>
      </c>
      <c r="H35" s="23">
        <f>SUM(H19+H32)</f>
        <v>107490</v>
      </c>
      <c r="I35" s="23">
        <f t="shared" si="11"/>
        <v>327750</v>
      </c>
      <c r="J35" s="70">
        <f t="shared" si="11"/>
        <v>3043299.6</v>
      </c>
    </row>
    <row r="37" ht="12.75">
      <c r="I37" s="251"/>
    </row>
    <row r="572" spans="5:7" ht="12.75">
      <c r="E572" s="30"/>
      <c r="F572" s="31"/>
      <c r="G572" s="31"/>
    </row>
    <row r="573" spans="5:7" ht="12.75">
      <c r="E573" s="30"/>
      <c r="F573" s="31"/>
      <c r="G573" s="31"/>
    </row>
    <row r="574" spans="5:7" ht="12.75">
      <c r="E574" s="30"/>
      <c r="F574" s="31"/>
      <c r="G574" s="31"/>
    </row>
    <row r="575" spans="5:7" ht="12.75">
      <c r="E575" s="30"/>
      <c r="F575" s="31"/>
      <c r="G575" s="31"/>
    </row>
    <row r="576" spans="5:7" ht="12.75">
      <c r="E576" s="30"/>
      <c r="F576" s="31"/>
      <c r="G576" s="31"/>
    </row>
    <row r="577" spans="5:7" ht="12.75">
      <c r="E577" s="30"/>
      <c r="F577" s="31"/>
      <c r="G577" s="31"/>
    </row>
    <row r="578" spans="5:7" ht="12.75">
      <c r="E578" s="30"/>
      <c r="F578" s="31"/>
      <c r="G578" s="31"/>
    </row>
    <row r="579" spans="5:7" ht="12.75">
      <c r="E579" s="30"/>
      <c r="F579" s="31"/>
      <c r="G579" s="31"/>
    </row>
    <row r="580" spans="5:7" ht="12.75">
      <c r="E580" s="30"/>
      <c r="F580" s="31"/>
      <c r="G580" s="31"/>
    </row>
    <row r="581" spans="5:7" ht="12.75">
      <c r="E581" s="30"/>
      <c r="F581" s="31"/>
      <c r="G581" s="31"/>
    </row>
    <row r="582" spans="5:7" ht="12.75">
      <c r="E582" s="30"/>
      <c r="F582" s="31"/>
      <c r="G582" s="31"/>
    </row>
    <row r="583" spans="5:7" ht="12.75">
      <c r="E583" s="30"/>
      <c r="F583" s="31"/>
      <c r="G583" s="31"/>
    </row>
    <row r="584" spans="5:7" ht="12.75">
      <c r="E584" s="30"/>
      <c r="F584" s="31"/>
      <c r="G584" s="31"/>
    </row>
    <row r="585" spans="5:7" ht="12.75">
      <c r="E585" s="30"/>
      <c r="F585" s="31"/>
      <c r="G585" s="31"/>
    </row>
    <row r="586" spans="5:7" ht="12.75">
      <c r="E586" s="30"/>
      <c r="F586" s="31"/>
      <c r="G586" s="31"/>
    </row>
    <row r="587" spans="5:7" ht="12.75">
      <c r="E587" s="30"/>
      <c r="F587" s="31"/>
      <c r="G587" s="31"/>
    </row>
    <row r="588" spans="5:7" ht="12.75">
      <c r="E588" s="30"/>
      <c r="F588" s="31"/>
      <c r="G588" s="31"/>
    </row>
    <row r="589" spans="5:7" ht="12.75">
      <c r="E589" s="30"/>
      <c r="F589" s="31"/>
      <c r="G589" s="31"/>
    </row>
    <row r="590" spans="5:7" ht="12.75">
      <c r="E590" s="30"/>
      <c r="F590" s="31"/>
      <c r="G590" s="31"/>
    </row>
    <row r="591" spans="5:7" ht="12.75">
      <c r="E591" s="30"/>
      <c r="F591" s="31"/>
      <c r="G591" s="31"/>
    </row>
    <row r="592" spans="5:7" ht="12.75">
      <c r="E592" s="30"/>
      <c r="F592" s="31"/>
      <c r="G592" s="31"/>
    </row>
    <row r="593" spans="5:7" ht="12.75">
      <c r="E593" s="30"/>
      <c r="F593" s="31"/>
      <c r="G593" s="31"/>
    </row>
    <row r="594" spans="5:7" ht="12.75">
      <c r="E594" s="30"/>
      <c r="F594" s="31"/>
      <c r="G594" s="31"/>
    </row>
    <row r="595" spans="5:7" ht="12.75">
      <c r="E595" s="30"/>
      <c r="F595" s="31"/>
      <c r="G595" s="31"/>
    </row>
    <row r="596" spans="5:7" ht="12.75">
      <c r="E596" s="30"/>
      <c r="F596" s="31"/>
      <c r="G596" s="31"/>
    </row>
    <row r="597" spans="5:7" ht="12.75">
      <c r="E597" s="30"/>
      <c r="F597" s="31"/>
      <c r="G597" s="31"/>
    </row>
    <row r="598" spans="5:7" ht="12.75">
      <c r="E598" s="30"/>
      <c r="F598" s="31"/>
      <c r="G598" s="31"/>
    </row>
    <row r="599" spans="5:7" ht="12.75">
      <c r="E599" s="30"/>
      <c r="F599" s="31"/>
      <c r="G599" s="31"/>
    </row>
    <row r="600" spans="5:7" ht="12.75">
      <c r="E600" s="30"/>
      <c r="F600" s="31"/>
      <c r="G600" s="31"/>
    </row>
    <row r="601" spans="5:7" ht="12.75">
      <c r="E601" s="30"/>
      <c r="F601" s="31"/>
      <c r="G601" s="31"/>
    </row>
    <row r="602" spans="5:7" ht="12.75">
      <c r="E602" s="30"/>
      <c r="F602" s="31"/>
      <c r="G602" s="31"/>
    </row>
    <row r="603" spans="5:7" ht="12.75">
      <c r="E603" s="30"/>
      <c r="F603" s="31"/>
      <c r="G603" s="31"/>
    </row>
    <row r="604" spans="5:7" ht="12.75">
      <c r="E604" s="30"/>
      <c r="F604" s="31"/>
      <c r="G604" s="31"/>
    </row>
    <row r="605" spans="5:7" ht="12.75">
      <c r="E605" s="30"/>
      <c r="F605" s="31"/>
      <c r="G605" s="31"/>
    </row>
    <row r="606" spans="5:7" ht="12.75">
      <c r="E606" s="30"/>
      <c r="F606" s="31"/>
      <c r="G606" s="31"/>
    </row>
    <row r="607" spans="5:7" ht="12.75">
      <c r="E607" s="30"/>
      <c r="F607" s="31"/>
      <c r="G607" s="31"/>
    </row>
    <row r="608" spans="5:7" ht="12.75">
      <c r="E608" s="30"/>
      <c r="F608" s="31"/>
      <c r="G608" s="31"/>
    </row>
    <row r="609" spans="5:7" ht="12.75">
      <c r="E609" s="30"/>
      <c r="F609" s="31"/>
      <c r="G609" s="31"/>
    </row>
    <row r="610" spans="5:7" ht="12.75">
      <c r="E610" s="30"/>
      <c r="F610" s="31"/>
      <c r="G610" s="31"/>
    </row>
    <row r="611" spans="5:7" ht="12.75">
      <c r="E611" s="30"/>
      <c r="F611" s="31"/>
      <c r="G611" s="31"/>
    </row>
    <row r="612" spans="5:7" ht="12.75">
      <c r="E612" s="30"/>
      <c r="F612" s="31"/>
      <c r="G612" s="31"/>
    </row>
    <row r="613" spans="5:7" ht="12.75">
      <c r="E613" s="30"/>
      <c r="F613" s="31"/>
      <c r="G613" s="31"/>
    </row>
    <row r="614" spans="5:7" ht="12.75">
      <c r="E614" s="30"/>
      <c r="F614" s="31"/>
      <c r="G614" s="31"/>
    </row>
    <row r="615" spans="5:7" ht="12.75">
      <c r="E615" s="30"/>
      <c r="F615" s="31"/>
      <c r="G615" s="31"/>
    </row>
    <row r="616" spans="5:7" ht="12.75">
      <c r="E616" s="30"/>
      <c r="F616" s="31"/>
      <c r="G616" s="31"/>
    </row>
    <row r="617" spans="5:7" ht="12.75">
      <c r="E617" s="30"/>
      <c r="F617" s="31"/>
      <c r="G617" s="31"/>
    </row>
    <row r="618" spans="5:7" ht="12.75">
      <c r="E618" s="30"/>
      <c r="F618" s="31"/>
      <c r="G618" s="31"/>
    </row>
    <row r="619" spans="5:7" ht="12.75">
      <c r="E619" s="30"/>
      <c r="F619" s="31"/>
      <c r="G619" s="31"/>
    </row>
    <row r="620" spans="5:7" ht="12.75">
      <c r="E620" s="30"/>
      <c r="F620" s="31"/>
      <c r="G620" s="31"/>
    </row>
    <row r="621" spans="5:7" ht="12.75">
      <c r="E621" s="30"/>
      <c r="F621" s="31"/>
      <c r="G621" s="31"/>
    </row>
    <row r="622" spans="5:7" ht="12.75">
      <c r="E622" s="30"/>
      <c r="F622" s="31"/>
      <c r="G622" s="31"/>
    </row>
    <row r="623" spans="5:7" ht="12.75">
      <c r="E623" s="30"/>
      <c r="F623" s="31"/>
      <c r="G623" s="31"/>
    </row>
    <row r="624" spans="5:7" ht="12.75">
      <c r="E624" s="30"/>
      <c r="F624" s="31"/>
      <c r="G624" s="31"/>
    </row>
    <row r="625" spans="5:7" ht="12.75">
      <c r="E625" s="30"/>
      <c r="F625" s="31"/>
      <c r="G625" s="31"/>
    </row>
    <row r="626" spans="5:7" ht="12.75">
      <c r="E626" s="30"/>
      <c r="F626" s="31"/>
      <c r="G626" s="31"/>
    </row>
    <row r="627" spans="5:7" ht="12.75">
      <c r="E627" s="30"/>
      <c r="F627" s="31"/>
      <c r="G627" s="31"/>
    </row>
  </sheetData>
  <mergeCells count="6">
    <mergeCell ref="A6:D6"/>
    <mergeCell ref="A18:D18"/>
    <mergeCell ref="A28:D28"/>
    <mergeCell ref="A35:D35"/>
    <mergeCell ref="A31:D31"/>
    <mergeCell ref="A32:D32"/>
  </mergeCells>
  <printOptions/>
  <pageMargins left="0.21" right="0.26" top="0.35" bottom="0.35" header="0.2" footer="0.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Gandini</dc:creator>
  <cp:keywords/>
  <dc:description/>
  <cp:lastModifiedBy>Gandini</cp:lastModifiedBy>
  <cp:lastPrinted>2008-07-22T09:03:12Z</cp:lastPrinted>
  <dcterms:created xsi:type="dcterms:W3CDTF">2008-06-06T04:14:12Z</dcterms:created>
  <dcterms:modified xsi:type="dcterms:W3CDTF">2008-07-23T00:51:39Z</dcterms:modified>
  <cp:category/>
  <cp:version/>
  <cp:contentType/>
  <cp:contentStatus/>
</cp:coreProperties>
</file>